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E5" i="4"/>
  <c r="E321" s="1"/>
  <c r="C1" i="1"/>
  <c r="E9" i="4" s="1"/>
  <c r="E12" l="1"/>
  <c r="E209"/>
  <c r="E338"/>
  <c r="F15" i="1"/>
  <c r="E8" i="4"/>
  <c r="A18"/>
  <c r="E322"/>
  <c r="C2" i="1"/>
  <c r="F7"/>
  <c r="M7" i="4"/>
  <c r="E15"/>
  <c r="E210"/>
  <c r="F20" i="1"/>
  <c r="E11" i="4"/>
  <c r="E177"/>
  <c r="E337"/>
  <c r="F11" i="1"/>
  <c r="E6" i="4"/>
  <c r="E10"/>
  <c r="E14"/>
  <c r="A10" i="1"/>
  <c r="E13" i="4"/>
  <c r="E176"/>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G26"/>
  <c r="G405" i="4" s="1"/>
  <c r="F405"/>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<sst xmlns="http://schemas.openxmlformats.org/spreadsheetml/2006/main" count="867" uniqueCount="175">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</sst>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10400"/>
        <c:axId val="87597056"/>
      </c:barChart>
      <c:catAx>
        <c:axId val="87110400"/>
        <c:scaling>
          <c:orientation val="minMax"/>
        </c:scaling>
        <c:axPos val="b"/>
        <c:numFmt formatCode="General" sourceLinked="0"/>
        <c:tickLblPos val="nextTo"/>
        <c:txPr>
          <a:bodyPr/>
          <a:lstStyle/>
          <a:p>
            <a:pPr>
              <a:defRPr sz="1200" b="1" baseline="0"/>
            </a:pPr>
            <a:endParaRPr lang="pl-PL"/>
          </a:p>
        </c:txPr>
        <c:crossAx val="87597056"/>
        <c:crosses val="autoZero"/>
        <c:auto val="1"/>
        <c:lblAlgn val="ctr"/>
        <c:lblOffset val="100"/>
      </c:catAx>
      <c:valAx>
        <c:axId val="87597056"/>
        <c:scaling>
          <c:orientation val="minMax"/>
          <c:max val="13"/>
          <c:min val="0"/>
        </c:scaling>
        <c:axPos val="l"/>
        <c:majorGridlines>
          <c:spPr>
            <a:ln w="0"/>
          </c:spPr>
        </c:majorGridlines>
        <c:numFmt formatCode="General" sourceLinked="1"/>
        <c:tickLblPos val="nextTo"/>
        <c:crossAx val="87110400"/>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650875</xdr:colOff>
      <xdr:row>6</xdr:row>
      <xdr:rowOff>83057</xdr:rowOff>
    </xdr:from>
    <xdr:to>
      <xdr:col>10</xdr:col>
      <xdr:colOff>35381</xdr:colOff>
      <xdr:row>6</xdr:row>
      <xdr:rowOff>2613378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6238875" y="2353182"/>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[1]Sheet1!$B$54</f>
        <v>KTM29_7</v>
      </c>
      <c r="F1" s="184" t="s">
        <v>56</v>
      </c>
      <c r="G1" s="184"/>
      <c r="H1" s="184"/>
    </row>
    <row r="2" spans="1:15" s="13" customFormat="1" ht="57.75" customHeight="1" thickBot="1">
      <c r="A2"/>
      <c r="B2" s="29" t="s">
        <v>0</v>
      </c>
      <c r="C2" s="187" t="str">
        <f>VLOOKUP($C$1,[1]Sheet1!$B$2:$AZ$62,6,FALSE)</f>
        <v>Analiza występwoania mikrocząstek plastików w środowisku morskim </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D10,C1,C8,C9</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600000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307" zoomScale="60" zoomScaleNormal="60" workbookViewId="0">
      <selection activeCell="L339" sqref="L339"/>
    </sheetView>
  </sheetViews>
  <sheetFormatPr defaultRowHeight="14.25" outlineLevelRow="2"/>
  <cols>
    <col min="1" max="1" width="14"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9" t="str">
        <f>'Ocena na podst. danych'!C2</f>
        <v>Analiza występwoania mikrocząstek plastików w środowisku morskim </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80</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64</v>
      </c>
      <c r="C5" s="232"/>
      <c r="D5" s="232"/>
      <c r="E5" s="146" t="str">
        <f>[1]Sheet1!$B$54</f>
        <v>KTM29_7</v>
      </c>
      <c r="F5" s="54"/>
      <c r="G5" s="54"/>
      <c r="H5" s="54"/>
      <c r="I5" s="54"/>
      <c r="J5" s="54"/>
      <c r="K5" s="54"/>
      <c r="L5" s="54"/>
      <c r="M5" s="54"/>
      <c r="N5" s="54"/>
      <c r="O5" s="55"/>
      <c r="P5" s="55"/>
      <c r="Q5" s="55"/>
      <c r="R5" s="55"/>
      <c r="S5" s="55"/>
      <c r="T5" s="55"/>
      <c r="U5" s="55"/>
      <c r="V5" s="56"/>
    </row>
    <row r="6" spans="1:22" ht="34.5" customHeight="1">
      <c r="A6" s="95"/>
      <c r="B6" s="231" t="s">
        <v>71</v>
      </c>
      <c r="C6" s="232"/>
      <c r="D6" s="232"/>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31" t="s">
        <v>72</v>
      </c>
      <c r="C7" s="232"/>
      <c r="D7" s="232"/>
      <c r="E7" s="53"/>
      <c r="F7" s="54"/>
      <c r="G7" s="54"/>
      <c r="H7" s="54"/>
      <c r="I7" s="54"/>
      <c r="J7" s="54"/>
      <c r="K7" s="54"/>
      <c r="L7" s="54"/>
      <c r="M7" s="273" t="str">
        <f>VLOOKUP('Ocena na podst. danych'!$C$1,[1]Sheet1!$B$2:$AZ$62,26,FALSE)</f>
        <v>Morze Bałtyckie</v>
      </c>
      <c r="N7" s="274"/>
      <c r="O7" s="274"/>
      <c r="P7" s="274"/>
      <c r="Q7" s="274"/>
      <c r="R7" s="274"/>
      <c r="S7" s="274"/>
      <c r="T7" s="274"/>
      <c r="U7" s="274"/>
      <c r="V7" s="275"/>
    </row>
    <row r="8" spans="1:22" ht="58.5" customHeight="1">
      <c r="A8" s="95"/>
      <c r="B8" s="231" t="s">
        <v>73</v>
      </c>
      <c r="C8" s="232"/>
      <c r="D8" s="232"/>
      <c r="E8" s="272" t="str">
        <f>VLOOKUP('Ocena na podst. danych'!$C$1,[1]Sheet1!$B$2:$AZ$62,23,FALSE)</f>
        <v>Konwencja o ochronie środowiska morskiego obszaru Morza Bałtyckiego; Program Monitoringu Wód Morskich na podstawie art. 155c ust. 1 Ustawy - Prawo Wodne (Dz. U 2013 r., poz. 165)</v>
      </c>
      <c r="F8" s="248"/>
      <c r="G8" s="248"/>
      <c r="H8" s="248"/>
      <c r="I8" s="248"/>
      <c r="J8" s="248"/>
      <c r="K8" s="248"/>
      <c r="L8" s="248"/>
      <c r="M8" s="248"/>
      <c r="N8" s="248"/>
      <c r="O8" s="248"/>
      <c r="P8" s="248"/>
      <c r="Q8" s="248"/>
      <c r="R8" s="248"/>
      <c r="S8" s="248"/>
      <c r="T8" s="248"/>
      <c r="U8" s="248"/>
      <c r="V8" s="249"/>
    </row>
    <row r="9" spans="1:22" ht="34.5" customHeight="1">
      <c r="A9" s="95"/>
      <c r="B9" s="231" t="s">
        <v>74</v>
      </c>
      <c r="C9" s="232"/>
      <c r="D9" s="232"/>
      <c r="E9" s="272" t="str">
        <f>VLOOKUP('Ocena na podst. danych'!$C$1,[1]Sheet1!$B$2:$AZ$62,24,FALSE)</f>
        <v xml:space="preserve">Kampania mająca na celu docelowe wyeliiminowanie mikrocząstek z obrotu handlowego. Dodatkowo wymagać będzie negocjacji międzynarodowych, a w związku z tym współpracy międzynarodowej.
</v>
      </c>
      <c r="F9" s="248"/>
      <c r="G9" s="248"/>
      <c r="H9" s="248"/>
      <c r="I9" s="248"/>
      <c r="J9" s="248"/>
      <c r="K9" s="248"/>
      <c r="L9" s="248"/>
      <c r="M9" s="248"/>
      <c r="N9" s="248"/>
      <c r="O9" s="248"/>
      <c r="P9" s="248"/>
      <c r="Q9" s="248"/>
      <c r="R9" s="248"/>
      <c r="S9" s="248"/>
      <c r="T9" s="248"/>
      <c r="U9" s="248"/>
      <c r="V9" s="249"/>
    </row>
    <row r="10" spans="1:22" ht="34.5" customHeight="1">
      <c r="A10" s="95"/>
      <c r="B10" s="231" t="s">
        <v>75</v>
      </c>
      <c r="C10" s="232"/>
      <c r="D10" s="232"/>
      <c r="E10" s="272" t="str">
        <f>VLOOKUP('Ocena na podst. danych'!$C$1,[1]Sheet1!$B$2:$AZ$62,25,FALSE)</f>
        <v>Działania ciągłe</v>
      </c>
      <c r="F10" s="248"/>
      <c r="G10" s="248"/>
      <c r="H10" s="248"/>
      <c r="I10" s="248"/>
      <c r="J10" s="248"/>
      <c r="K10" s="248"/>
      <c r="L10" s="248"/>
      <c r="M10" s="248"/>
      <c r="N10" s="248"/>
      <c r="O10" s="248"/>
      <c r="P10" s="248"/>
      <c r="Q10" s="248"/>
      <c r="R10" s="248"/>
      <c r="S10" s="248"/>
      <c r="T10" s="248"/>
      <c r="U10" s="248"/>
      <c r="V10" s="249"/>
    </row>
    <row r="11" spans="1:22" ht="34.5" customHeight="1">
      <c r="A11" s="95"/>
      <c r="B11" s="231" t="s">
        <v>76</v>
      </c>
      <c r="C11" s="232"/>
      <c r="D11" s="232"/>
      <c r="E11" s="272" t="str">
        <f>VLOOKUP('Ocena na podst. danych'!$C$1,[1]Sheet1!$B$2:$AZ$62,17,FALSE)</f>
        <v>Prace studialne nad prawodawstwem i technologią pozwalającą na wyeliminowanie z obrotu mikrocząstek. Kampania mająca na celu docelowe  wyeliiminowanie mikrocząstek z obrotu handlowego; Współpraca międzynarodowa.</v>
      </c>
      <c r="F11" s="248"/>
      <c r="G11" s="248"/>
      <c r="H11" s="248"/>
      <c r="I11" s="248"/>
      <c r="J11" s="248"/>
      <c r="K11" s="248"/>
      <c r="L11" s="248"/>
      <c r="M11" s="248"/>
      <c r="N11" s="248"/>
      <c r="O11" s="248"/>
      <c r="P11" s="248"/>
      <c r="Q11" s="248"/>
      <c r="R11" s="248"/>
      <c r="S11" s="248"/>
      <c r="T11" s="248"/>
      <c r="U11" s="248"/>
      <c r="V11" s="249"/>
    </row>
    <row r="12" spans="1:22" ht="60.75" customHeight="1">
      <c r="A12" s="95"/>
      <c r="B12" s="231" t="s">
        <v>77</v>
      </c>
      <c r="C12" s="232"/>
      <c r="D12" s="232"/>
      <c r="E12" s="272" t="str">
        <f>VLOOKUP('Ocena na podst. danych'!$C$1,[1]Sheet1!$B$2:$AZ$62,31,FALSE)</f>
        <v>Minister właściwy ds. gospodarki morskiej / Minister właściwy ds. środowiska / Minister właściwy ds. gospodarki</v>
      </c>
      <c r="F12" s="248"/>
      <c r="G12" s="248"/>
      <c r="H12" s="248"/>
      <c r="I12" s="248"/>
      <c r="J12" s="248"/>
      <c r="K12" s="248"/>
      <c r="L12" s="248"/>
      <c r="M12" s="248"/>
      <c r="N12" s="248"/>
      <c r="O12" s="248"/>
      <c r="P12" s="248"/>
      <c r="Q12" s="248"/>
      <c r="R12" s="248"/>
      <c r="S12" s="248"/>
      <c r="T12" s="248"/>
      <c r="U12" s="248"/>
      <c r="V12" s="249"/>
    </row>
    <row r="13" spans="1:22" ht="76.5" customHeight="1">
      <c r="A13" s="95"/>
      <c r="B13" s="312" t="s">
        <v>159</v>
      </c>
      <c r="C13" s="313"/>
      <c r="D13" s="314"/>
      <c r="E13" s="272" t="str">
        <f>VLOOKUP($E$5,[1]Sheet1!$B$2:$AZ$62,37,FALSE)</f>
        <v>Działanie koordynowane lokalnie</v>
      </c>
      <c r="F13" s="315"/>
      <c r="G13" s="315"/>
      <c r="H13" s="315"/>
      <c r="I13" s="315"/>
      <c r="J13" s="315"/>
      <c r="K13" s="315"/>
      <c r="L13" s="315"/>
      <c r="M13" s="315"/>
      <c r="N13" s="315"/>
      <c r="O13" s="315"/>
      <c r="P13" s="315"/>
      <c r="Q13" s="315"/>
      <c r="R13" s="315"/>
      <c r="S13" s="315"/>
      <c r="T13" s="315"/>
      <c r="U13" s="315"/>
      <c r="V13" s="316"/>
    </row>
    <row r="14" spans="1:22" ht="34.5" customHeight="1">
      <c r="A14" s="95"/>
      <c r="B14" s="231" t="s">
        <v>78</v>
      </c>
      <c r="C14" s="232"/>
      <c r="D14" s="232"/>
      <c r="E14" s="247">
        <f>ROUND(VLOOKUP('Ocena na podst. danych'!$C$1,[1]Sheet1!$B$2:$AZ$62,33,FALSE),-3)</f>
        <v>600000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79</v>
      </c>
      <c r="C15" s="234"/>
      <c r="D15" s="234"/>
      <c r="E15" s="250" t="str">
        <f>VLOOKUP('Ocena na podst. danych'!$C$1,[1]Sheet1!$B$2:$AZ$62,36,FALSE)</f>
        <v>Finansowanie w ramach bieżącej działalności ministerstw.</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65</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D10</v>
      </c>
      <c r="B18" s="267" t="s">
        <v>153</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66</v>
      </c>
      <c r="C19" s="254"/>
      <c r="D19" s="254"/>
      <c r="E19" s="255" t="s">
        <v>83</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81</v>
      </c>
      <c r="C20" s="213"/>
      <c r="D20" s="214"/>
      <c r="E20" s="258" t="s">
        <v>84</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82</v>
      </c>
      <c r="C21" s="236"/>
      <c r="D21" s="236"/>
      <c r="E21" s="261" t="s">
        <v>102</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67</v>
      </c>
      <c r="C22" s="242"/>
      <c r="D22" s="242"/>
      <c r="E22" s="264" t="s">
        <v>85</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87</v>
      </c>
      <c r="F23" s="215" t="s">
        <v>97</v>
      </c>
      <c r="G23" s="215"/>
      <c r="H23" s="215"/>
      <c r="I23" s="215"/>
      <c r="J23" s="215"/>
      <c r="K23" s="215" t="s">
        <v>98</v>
      </c>
      <c r="L23" s="217"/>
      <c r="M23" s="58"/>
      <c r="N23" s="66"/>
      <c r="O23" s="66"/>
      <c r="P23" s="66"/>
      <c r="Q23" s="66"/>
      <c r="R23" s="66"/>
      <c r="S23" s="66"/>
      <c r="T23" s="66"/>
      <c r="U23" s="66"/>
      <c r="V23" s="59"/>
    </row>
    <row r="24" spans="1:22" ht="17.25" hidden="1" customHeight="1" outlineLevel="1">
      <c r="A24" s="95"/>
      <c r="B24" s="243"/>
      <c r="C24" s="244"/>
      <c r="D24" s="244"/>
      <c r="E24" s="91">
        <v>27</v>
      </c>
      <c r="F24" s="216" t="s">
        <v>90</v>
      </c>
      <c r="G24" s="216"/>
      <c r="H24" s="216"/>
      <c r="I24" s="216"/>
      <c r="J24" s="216"/>
      <c r="K24" s="218" t="s">
        <v>100</v>
      </c>
      <c r="L24" s="219"/>
      <c r="M24" s="58"/>
      <c r="N24" s="66"/>
      <c r="O24" s="66"/>
      <c r="P24" s="66"/>
      <c r="Q24" s="66"/>
      <c r="R24" s="66"/>
      <c r="S24" s="66"/>
      <c r="T24" s="66"/>
      <c r="U24" s="66"/>
      <c r="V24" s="59"/>
    </row>
    <row r="25" spans="1:22" ht="17.25" hidden="1" customHeight="1" outlineLevel="1">
      <c r="A25" s="95"/>
      <c r="B25" s="243"/>
      <c r="C25" s="244"/>
      <c r="D25" s="244"/>
      <c r="E25" s="91">
        <v>33</v>
      </c>
      <c r="F25" s="216" t="s">
        <v>91</v>
      </c>
      <c r="G25" s="216"/>
      <c r="H25" s="216"/>
      <c r="I25" s="216"/>
      <c r="J25" s="216"/>
      <c r="K25" s="218" t="s">
        <v>100</v>
      </c>
      <c r="L25" s="219"/>
      <c r="M25" s="58"/>
      <c r="N25" s="66"/>
      <c r="O25" s="66"/>
      <c r="P25" s="66"/>
      <c r="Q25" s="66"/>
      <c r="R25" s="66"/>
      <c r="S25" s="66"/>
      <c r="T25" s="66"/>
      <c r="U25" s="66"/>
      <c r="V25" s="59"/>
    </row>
    <row r="26" spans="1:22" ht="17.25" hidden="1" customHeight="1" outlineLevel="1">
      <c r="A26" s="95"/>
      <c r="B26" s="243"/>
      <c r="C26" s="244"/>
      <c r="D26" s="244"/>
      <c r="E26" s="91">
        <v>35</v>
      </c>
      <c r="F26" s="216" t="s">
        <v>92</v>
      </c>
      <c r="G26" s="216"/>
      <c r="H26" s="216"/>
      <c r="I26" s="216"/>
      <c r="J26" s="216"/>
      <c r="K26" s="218" t="s">
        <v>100</v>
      </c>
      <c r="L26" s="219"/>
      <c r="M26" s="58"/>
      <c r="N26" s="66"/>
      <c r="O26" s="66"/>
      <c r="P26" s="66"/>
      <c r="Q26" s="66"/>
      <c r="R26" s="66"/>
      <c r="S26" s="66"/>
      <c r="T26" s="66"/>
      <c r="U26" s="66"/>
      <c r="V26" s="59"/>
    </row>
    <row r="27" spans="1:22" ht="17.25" hidden="1" customHeight="1" outlineLevel="1">
      <c r="A27" s="95"/>
      <c r="B27" s="243"/>
      <c r="C27" s="244"/>
      <c r="D27" s="244"/>
      <c r="E27" s="91" t="s">
        <v>88</v>
      </c>
      <c r="F27" s="216" t="s">
        <v>93</v>
      </c>
      <c r="G27" s="216"/>
      <c r="H27" s="216"/>
      <c r="I27" s="216"/>
      <c r="J27" s="216"/>
      <c r="K27" s="218" t="s">
        <v>100</v>
      </c>
      <c r="L27" s="219"/>
      <c r="M27" s="58"/>
      <c r="N27" s="66"/>
      <c r="O27" s="66"/>
      <c r="P27" s="66"/>
      <c r="Q27" s="66"/>
      <c r="R27" s="66"/>
      <c r="S27" s="66"/>
      <c r="T27" s="66"/>
      <c r="U27" s="66"/>
      <c r="V27" s="59"/>
    </row>
    <row r="28" spans="1:22" ht="17.25" hidden="1" customHeight="1" outlineLevel="1">
      <c r="A28" s="95"/>
      <c r="B28" s="243"/>
      <c r="C28" s="244"/>
      <c r="D28" s="244"/>
      <c r="E28" s="91">
        <v>36</v>
      </c>
      <c r="F28" s="216" t="s">
        <v>94</v>
      </c>
      <c r="G28" s="216"/>
      <c r="H28" s="216"/>
      <c r="I28" s="216"/>
      <c r="J28" s="216"/>
      <c r="K28" s="218" t="s">
        <v>100</v>
      </c>
      <c r="L28" s="219"/>
      <c r="M28" s="58"/>
      <c r="N28" s="66"/>
      <c r="O28" s="66"/>
      <c r="P28" s="66"/>
      <c r="Q28" s="66"/>
      <c r="R28" s="66"/>
      <c r="S28" s="66"/>
      <c r="T28" s="66"/>
      <c r="U28" s="66"/>
      <c r="V28" s="59"/>
    </row>
    <row r="29" spans="1:22" ht="17.25" hidden="1" customHeight="1" outlineLevel="1">
      <c r="A29" s="95"/>
      <c r="B29" s="243"/>
      <c r="C29" s="244"/>
      <c r="D29" s="244"/>
      <c r="E29" s="91">
        <v>38</v>
      </c>
      <c r="F29" s="216" t="s">
        <v>95</v>
      </c>
      <c r="G29" s="216"/>
      <c r="H29" s="216"/>
      <c r="I29" s="216"/>
      <c r="J29" s="216"/>
      <c r="K29" s="218" t="s">
        <v>100</v>
      </c>
      <c r="L29" s="219"/>
      <c r="M29" s="58"/>
      <c r="N29" s="66"/>
      <c r="O29" s="66"/>
      <c r="P29" s="66"/>
      <c r="Q29" s="66"/>
      <c r="R29" s="66"/>
      <c r="S29" s="66"/>
      <c r="T29" s="66"/>
      <c r="U29" s="66"/>
      <c r="V29" s="59"/>
    </row>
    <row r="30" spans="1:22" ht="17.25" hidden="1" customHeight="1" outlineLevel="1">
      <c r="A30" s="95"/>
      <c r="B30" s="243"/>
      <c r="C30" s="244"/>
      <c r="D30" s="244"/>
      <c r="E30" s="91" t="s">
        <v>89</v>
      </c>
      <c r="F30" s="216" t="s">
        <v>96</v>
      </c>
      <c r="G30" s="216"/>
      <c r="H30" s="216"/>
      <c r="I30" s="216"/>
      <c r="J30" s="216"/>
      <c r="K30" s="218" t="s">
        <v>100</v>
      </c>
      <c r="L30" s="219"/>
      <c r="M30" s="58"/>
      <c r="N30" s="66"/>
      <c r="O30" s="66"/>
      <c r="P30" s="66"/>
      <c r="Q30" s="66"/>
      <c r="R30" s="66"/>
      <c r="S30" s="66"/>
      <c r="T30" s="66"/>
      <c r="U30" s="66"/>
      <c r="V30" s="59"/>
    </row>
    <row r="31" spans="1:22" ht="17.25" hidden="1" customHeight="1" outlineLevel="1">
      <c r="A31" s="95"/>
      <c r="B31" s="245"/>
      <c r="C31" s="246"/>
      <c r="D31" s="246"/>
      <c r="E31" s="92">
        <v>62</v>
      </c>
      <c r="F31" s="240" t="s">
        <v>99</v>
      </c>
      <c r="G31" s="240"/>
      <c r="H31" s="240"/>
      <c r="I31" s="240"/>
      <c r="J31" s="240"/>
      <c r="K31" s="218" t="s">
        <v>100</v>
      </c>
      <c r="L31" s="219"/>
      <c r="M31" s="60"/>
      <c r="N31" s="61"/>
      <c r="O31" s="61"/>
      <c r="P31" s="61"/>
      <c r="Q31" s="61"/>
      <c r="R31" s="61"/>
      <c r="S31" s="61"/>
      <c r="T31" s="61"/>
      <c r="U31" s="61"/>
      <c r="V31" s="62"/>
    </row>
    <row r="32" spans="1:22" ht="31.5" hidden="1" customHeight="1" outlineLevel="1">
      <c r="A32" s="95"/>
      <c r="B32" s="235" t="s">
        <v>68</v>
      </c>
      <c r="C32" s="236"/>
      <c r="D32" s="236"/>
      <c r="E32" s="261" t="s">
        <v>101</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69</v>
      </c>
      <c r="C33" s="221"/>
      <c r="D33" s="221"/>
      <c r="E33" s="207" t="s">
        <v>86</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66</v>
      </c>
      <c r="C35" s="254"/>
      <c r="D35" s="254"/>
      <c r="E35" s="288" t="s">
        <v>103</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81</v>
      </c>
      <c r="C36" s="213"/>
      <c r="D36" s="214"/>
      <c r="E36" s="258" t="s">
        <v>104</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82</v>
      </c>
      <c r="C37" s="236"/>
      <c r="D37" s="236"/>
      <c r="E37" s="261" t="s">
        <v>105</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67</v>
      </c>
      <c r="C38" s="242"/>
      <c r="D38" s="242"/>
      <c r="E38" s="264" t="s">
        <v>85</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87</v>
      </c>
      <c r="F39" s="215" t="s">
        <v>97</v>
      </c>
      <c r="G39" s="215"/>
      <c r="H39" s="215"/>
      <c r="I39" s="215"/>
      <c r="J39" s="215"/>
      <c r="K39" s="215" t="s">
        <v>98</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90</v>
      </c>
      <c r="G40" s="216"/>
      <c r="H40" s="216"/>
      <c r="I40" s="216"/>
      <c r="J40" s="216"/>
      <c r="K40" s="298" t="s">
        <v>106</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91</v>
      </c>
      <c r="G41" s="216"/>
      <c r="H41" s="216"/>
      <c r="I41" s="216"/>
      <c r="J41" s="216"/>
      <c r="K41" s="298" t="s">
        <v>106</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92</v>
      </c>
      <c r="G42" s="216"/>
      <c r="H42" s="216"/>
      <c r="I42" s="216"/>
      <c r="J42" s="216"/>
      <c r="K42" s="298" t="s">
        <v>106</v>
      </c>
      <c r="L42" s="299"/>
      <c r="M42" s="129"/>
      <c r="N42" s="130"/>
      <c r="O42" s="130"/>
      <c r="P42" s="127"/>
      <c r="Q42" s="127"/>
      <c r="R42" s="127"/>
      <c r="S42" s="127"/>
      <c r="T42" s="127"/>
      <c r="U42" s="127"/>
      <c r="V42" s="59"/>
    </row>
    <row r="43" spans="1:22" ht="17.25" hidden="1" customHeight="1" outlineLevel="1">
      <c r="A43" s="95"/>
      <c r="B43" s="243"/>
      <c r="C43" s="244"/>
      <c r="D43" s="244"/>
      <c r="E43" s="91" t="s">
        <v>88</v>
      </c>
      <c r="F43" s="216" t="s">
        <v>93</v>
      </c>
      <c r="G43" s="216"/>
      <c r="H43" s="216"/>
      <c r="I43" s="216"/>
      <c r="J43" s="216"/>
      <c r="K43" s="298" t="s">
        <v>106</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94</v>
      </c>
      <c r="G44" s="216"/>
      <c r="H44" s="216"/>
      <c r="I44" s="216"/>
      <c r="J44" s="216"/>
      <c r="K44" s="298" t="s">
        <v>106</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95</v>
      </c>
      <c r="G45" s="216"/>
      <c r="H45" s="216"/>
      <c r="I45" s="216"/>
      <c r="J45" s="216"/>
      <c r="K45" s="298" t="s">
        <v>106</v>
      </c>
      <c r="L45" s="299"/>
      <c r="M45" s="58"/>
      <c r="N45" s="127"/>
      <c r="O45" s="127"/>
      <c r="P45" s="127"/>
      <c r="Q45" s="127"/>
      <c r="R45" s="127"/>
      <c r="S45" s="127"/>
      <c r="T45" s="127"/>
      <c r="U45" s="127"/>
      <c r="V45" s="59"/>
    </row>
    <row r="46" spans="1:22" ht="17.25" hidden="1" customHeight="1" outlineLevel="1">
      <c r="A46" s="95"/>
      <c r="B46" s="243"/>
      <c r="C46" s="244"/>
      <c r="D46" s="244"/>
      <c r="E46" s="91" t="s">
        <v>89</v>
      </c>
      <c r="F46" s="216" t="s">
        <v>96</v>
      </c>
      <c r="G46" s="216"/>
      <c r="H46" s="216"/>
      <c r="I46" s="216"/>
      <c r="J46" s="216"/>
      <c r="K46" s="298" t="s">
        <v>106</v>
      </c>
      <c r="L46" s="299"/>
      <c r="M46" s="58"/>
      <c r="N46" s="127"/>
      <c r="O46" s="127"/>
      <c r="P46" s="127"/>
      <c r="Q46" s="127"/>
      <c r="R46" s="127"/>
      <c r="S46" s="127"/>
      <c r="T46" s="127"/>
      <c r="U46" s="127"/>
      <c r="V46" s="59"/>
    </row>
    <row r="47" spans="1:22" ht="17.25" hidden="1" customHeight="1" outlineLevel="1">
      <c r="A47" s="95"/>
      <c r="B47" s="245"/>
      <c r="C47" s="246"/>
      <c r="D47" s="246"/>
      <c r="E47" s="92">
        <v>62</v>
      </c>
      <c r="F47" s="240" t="s">
        <v>99</v>
      </c>
      <c r="G47" s="240"/>
      <c r="H47" s="240"/>
      <c r="I47" s="240"/>
      <c r="J47" s="240"/>
      <c r="K47" s="300" t="s">
        <v>106</v>
      </c>
      <c r="L47" s="301"/>
      <c r="M47" s="60"/>
      <c r="N47" s="128"/>
      <c r="O47" s="128"/>
      <c r="P47" s="128"/>
      <c r="Q47" s="128"/>
      <c r="R47" s="128"/>
      <c r="S47" s="128"/>
      <c r="T47" s="128"/>
      <c r="U47" s="128"/>
      <c r="V47" s="62"/>
    </row>
    <row r="48" spans="1:22" ht="31.5" hidden="1" customHeight="1" outlineLevel="1">
      <c r="A48" s="95"/>
      <c r="B48" s="235" t="s">
        <v>68</v>
      </c>
      <c r="C48" s="236"/>
      <c r="D48" s="236"/>
      <c r="E48" s="302" t="s">
        <v>101</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69</v>
      </c>
      <c r="C49" s="221"/>
      <c r="D49" s="221"/>
      <c r="E49" s="207" t="s">
        <v>86</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66</v>
      </c>
      <c r="C51" s="254"/>
      <c r="D51" s="254"/>
      <c r="E51" s="288" t="s">
        <v>107</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81</v>
      </c>
      <c r="C52" s="213"/>
      <c r="D52" s="214"/>
      <c r="E52" s="258" t="s">
        <v>108</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82</v>
      </c>
      <c r="C53" s="236"/>
      <c r="D53" s="236"/>
      <c r="E53" s="261" t="s">
        <v>109</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67</v>
      </c>
      <c r="C54" s="242"/>
      <c r="D54" s="242"/>
      <c r="E54" s="264" t="s">
        <v>85</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87</v>
      </c>
      <c r="F55" s="215" t="s">
        <v>97</v>
      </c>
      <c r="G55" s="215"/>
      <c r="H55" s="215"/>
      <c r="I55" s="215"/>
      <c r="J55" s="215"/>
      <c r="K55" s="215" t="s">
        <v>98</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90</v>
      </c>
      <c r="G56" s="216"/>
      <c r="H56" s="216"/>
      <c r="I56" s="216"/>
      <c r="J56" s="216"/>
      <c r="K56" s="218" t="s">
        <v>100</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91</v>
      </c>
      <c r="G57" s="216"/>
      <c r="H57" s="216"/>
      <c r="I57" s="216"/>
      <c r="J57" s="216"/>
      <c r="K57" s="218" t="s">
        <v>100</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92</v>
      </c>
      <c r="G58" s="216"/>
      <c r="H58" s="216"/>
      <c r="I58" s="216"/>
      <c r="J58" s="216"/>
      <c r="K58" s="218" t="s">
        <v>100</v>
      </c>
      <c r="L58" s="219"/>
      <c r="M58" s="58"/>
      <c r="N58" s="130"/>
      <c r="O58" s="130"/>
      <c r="P58" s="130"/>
      <c r="Q58" s="127"/>
      <c r="R58" s="127"/>
      <c r="S58" s="127"/>
      <c r="T58" s="127"/>
      <c r="U58" s="127"/>
      <c r="V58" s="59"/>
    </row>
    <row r="59" spans="1:22" ht="17.25" hidden="1" customHeight="1" outlineLevel="1">
      <c r="A59" s="95"/>
      <c r="B59" s="243"/>
      <c r="C59" s="244"/>
      <c r="D59" s="244"/>
      <c r="E59" s="91" t="s">
        <v>88</v>
      </c>
      <c r="F59" s="216" t="s">
        <v>93</v>
      </c>
      <c r="G59" s="216"/>
      <c r="H59" s="216"/>
      <c r="I59" s="216"/>
      <c r="J59" s="216"/>
      <c r="K59" s="218" t="s">
        <v>100</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94</v>
      </c>
      <c r="G60" s="216"/>
      <c r="H60" s="216"/>
      <c r="I60" s="216"/>
      <c r="J60" s="216"/>
      <c r="K60" s="218" t="s">
        <v>100</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95</v>
      </c>
      <c r="G61" s="216"/>
      <c r="H61" s="216"/>
      <c r="I61" s="216"/>
      <c r="J61" s="216"/>
      <c r="K61" s="218" t="s">
        <v>100</v>
      </c>
      <c r="L61" s="219"/>
      <c r="M61" s="58"/>
      <c r="N61" s="127"/>
      <c r="O61" s="127"/>
      <c r="P61" s="127"/>
      <c r="Q61" s="127"/>
      <c r="R61" s="127"/>
      <c r="S61" s="127"/>
      <c r="T61" s="127"/>
      <c r="U61" s="127"/>
      <c r="V61" s="59"/>
    </row>
    <row r="62" spans="1:22" ht="17.25" hidden="1" customHeight="1" outlineLevel="1">
      <c r="A62" s="95"/>
      <c r="B62" s="243"/>
      <c r="C62" s="244"/>
      <c r="D62" s="244"/>
      <c r="E62" s="91" t="s">
        <v>89</v>
      </c>
      <c r="F62" s="216" t="s">
        <v>96</v>
      </c>
      <c r="G62" s="216"/>
      <c r="H62" s="216"/>
      <c r="I62" s="216"/>
      <c r="J62" s="216"/>
      <c r="K62" s="218" t="s">
        <v>100</v>
      </c>
      <c r="L62" s="219"/>
      <c r="M62" s="58"/>
      <c r="N62" s="127"/>
      <c r="O62" s="127"/>
      <c r="P62" s="127"/>
      <c r="Q62" s="127"/>
      <c r="R62" s="127"/>
      <c r="S62" s="127"/>
      <c r="T62" s="127"/>
      <c r="U62" s="127"/>
      <c r="V62" s="59"/>
    </row>
    <row r="63" spans="1:22" ht="17.25" hidden="1" customHeight="1" outlineLevel="1">
      <c r="A63" s="95"/>
      <c r="B63" s="245"/>
      <c r="C63" s="246"/>
      <c r="D63" s="246"/>
      <c r="E63" s="92">
        <v>62</v>
      </c>
      <c r="F63" s="240" t="s">
        <v>99</v>
      </c>
      <c r="G63" s="240"/>
      <c r="H63" s="240"/>
      <c r="I63" s="240"/>
      <c r="J63" s="240"/>
      <c r="K63" s="218" t="s">
        <v>100</v>
      </c>
      <c r="L63" s="219"/>
      <c r="M63" s="60"/>
      <c r="N63" s="128"/>
      <c r="O63" s="128"/>
      <c r="P63" s="128"/>
      <c r="Q63" s="128"/>
      <c r="R63" s="128"/>
      <c r="S63" s="128"/>
      <c r="T63" s="128"/>
      <c r="U63" s="128"/>
      <c r="V63" s="62"/>
    </row>
    <row r="64" spans="1:22" ht="31.5" hidden="1" customHeight="1" outlineLevel="1">
      <c r="A64" s="95"/>
      <c r="B64" s="235" t="s">
        <v>68</v>
      </c>
      <c r="C64" s="236"/>
      <c r="D64" s="236"/>
      <c r="E64" s="261" t="s">
        <v>101</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69</v>
      </c>
      <c r="C65" s="221"/>
      <c r="D65" s="221"/>
      <c r="E65" s="207" t="s">
        <v>86</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66</v>
      </c>
      <c r="C67" s="254"/>
      <c r="D67" s="254"/>
      <c r="E67" s="288" t="s">
        <v>110</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81</v>
      </c>
      <c r="C68" s="213"/>
      <c r="D68" s="214"/>
      <c r="E68" s="258" t="s">
        <v>111</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82</v>
      </c>
      <c r="C69" s="236"/>
      <c r="D69" s="236"/>
      <c r="E69" s="261" t="s">
        <v>112</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67</v>
      </c>
      <c r="C70" s="242"/>
      <c r="D70" s="242"/>
      <c r="E70" s="264" t="s">
        <v>85</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87</v>
      </c>
      <c r="F71" s="215" t="s">
        <v>97</v>
      </c>
      <c r="G71" s="215"/>
      <c r="H71" s="215"/>
      <c r="I71" s="215"/>
      <c r="J71" s="215"/>
      <c r="K71" s="215" t="s">
        <v>98</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90</v>
      </c>
      <c r="G72" s="216"/>
      <c r="H72" s="216"/>
      <c r="I72" s="216"/>
      <c r="J72" s="216"/>
      <c r="K72" s="304" t="s">
        <v>113</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91</v>
      </c>
      <c r="G73" s="216"/>
      <c r="H73" s="216"/>
      <c r="I73" s="216"/>
      <c r="J73" s="216"/>
      <c r="K73" s="298" t="s">
        <v>114</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92</v>
      </c>
      <c r="G74" s="216"/>
      <c r="H74" s="216"/>
      <c r="I74" s="216"/>
      <c r="J74" s="216"/>
      <c r="K74" s="304" t="s">
        <v>113</v>
      </c>
      <c r="L74" s="305"/>
      <c r="M74" s="58"/>
      <c r="N74" s="127"/>
      <c r="O74" s="127"/>
      <c r="P74" s="127"/>
      <c r="Q74" s="127"/>
      <c r="R74" s="127"/>
      <c r="S74" s="127"/>
      <c r="T74" s="127"/>
      <c r="U74" s="127"/>
      <c r="V74" s="59"/>
    </row>
    <row r="75" spans="1:22" ht="17.25" hidden="1" customHeight="1" outlineLevel="1">
      <c r="A75" s="95"/>
      <c r="B75" s="243"/>
      <c r="C75" s="244"/>
      <c r="D75" s="244"/>
      <c r="E75" s="91" t="s">
        <v>88</v>
      </c>
      <c r="F75" s="216" t="s">
        <v>93</v>
      </c>
      <c r="G75" s="216"/>
      <c r="H75" s="216"/>
      <c r="I75" s="216"/>
      <c r="J75" s="216"/>
      <c r="K75" s="304" t="s">
        <v>113</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94</v>
      </c>
      <c r="G76" s="216"/>
      <c r="H76" s="216"/>
      <c r="I76" s="216"/>
      <c r="J76" s="216"/>
      <c r="K76" s="304" t="s">
        <v>113</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95</v>
      </c>
      <c r="G77" s="216"/>
      <c r="H77" s="216"/>
      <c r="I77" s="216"/>
      <c r="J77" s="216"/>
      <c r="K77" s="304" t="s">
        <v>113</v>
      </c>
      <c r="L77" s="305"/>
      <c r="M77" s="58"/>
      <c r="N77" s="127"/>
      <c r="O77" s="127"/>
      <c r="P77" s="127"/>
      <c r="Q77" s="127"/>
      <c r="R77" s="127"/>
      <c r="S77" s="127"/>
      <c r="T77" s="127"/>
      <c r="U77" s="127"/>
      <c r="V77" s="59"/>
    </row>
    <row r="78" spans="1:22" ht="17.25" hidden="1" customHeight="1" outlineLevel="1">
      <c r="A78" s="95"/>
      <c r="B78" s="243"/>
      <c r="C78" s="244"/>
      <c r="D78" s="244"/>
      <c r="E78" s="91" t="s">
        <v>89</v>
      </c>
      <c r="F78" s="216" t="s">
        <v>96</v>
      </c>
      <c r="G78" s="216"/>
      <c r="H78" s="216"/>
      <c r="I78" s="216"/>
      <c r="J78" s="216"/>
      <c r="K78" s="298" t="s">
        <v>114</v>
      </c>
      <c r="L78" s="299"/>
      <c r="M78" s="58"/>
      <c r="N78" s="127"/>
      <c r="O78" s="127"/>
      <c r="P78" s="127"/>
      <c r="Q78" s="127"/>
      <c r="R78" s="127"/>
      <c r="S78" s="127"/>
      <c r="T78" s="127"/>
      <c r="U78" s="127"/>
      <c r="V78" s="59"/>
    </row>
    <row r="79" spans="1:22" ht="17.25" hidden="1" customHeight="1" outlineLevel="1">
      <c r="A79" s="95"/>
      <c r="B79" s="245"/>
      <c r="C79" s="246"/>
      <c r="D79" s="246"/>
      <c r="E79" s="92">
        <v>62</v>
      </c>
      <c r="F79" s="240" t="s">
        <v>99</v>
      </c>
      <c r="G79" s="240"/>
      <c r="H79" s="240"/>
      <c r="I79" s="240"/>
      <c r="J79" s="240"/>
      <c r="K79" s="304" t="s">
        <v>113</v>
      </c>
      <c r="L79" s="305"/>
      <c r="M79" s="60"/>
      <c r="N79" s="128"/>
      <c r="O79" s="128"/>
      <c r="P79" s="128"/>
      <c r="Q79" s="128"/>
      <c r="R79" s="128"/>
      <c r="S79" s="128"/>
      <c r="T79" s="128"/>
      <c r="U79" s="128"/>
      <c r="V79" s="62"/>
    </row>
    <row r="80" spans="1:22" ht="31.5" hidden="1" customHeight="1" outlineLevel="1">
      <c r="A80" s="95"/>
      <c r="B80" s="235" t="s">
        <v>68</v>
      </c>
      <c r="C80" s="236"/>
      <c r="D80" s="236"/>
      <c r="E80" s="261" t="s">
        <v>101</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69</v>
      </c>
      <c r="C81" s="221"/>
      <c r="D81" s="221"/>
      <c r="E81" s="207" t="s">
        <v>86</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66</v>
      </c>
      <c r="C83" s="254"/>
      <c r="D83" s="254"/>
      <c r="E83" s="288" t="s">
        <v>115</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81</v>
      </c>
      <c r="C84" s="213"/>
      <c r="D84" s="214"/>
      <c r="E84" s="258" t="s">
        <v>116</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82</v>
      </c>
      <c r="C85" s="236"/>
      <c r="D85" s="236"/>
      <c r="E85" s="261" t="s">
        <v>117</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67</v>
      </c>
      <c r="C86" s="242"/>
      <c r="D86" s="242"/>
      <c r="E86" s="264" t="s">
        <v>85</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87</v>
      </c>
      <c r="F87" s="215" t="s">
        <v>97</v>
      </c>
      <c r="G87" s="215"/>
      <c r="H87" s="215"/>
      <c r="I87" s="215"/>
      <c r="J87" s="215"/>
      <c r="K87" s="215" t="s">
        <v>98</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90</v>
      </c>
      <c r="G88" s="216"/>
      <c r="H88" s="216"/>
      <c r="I88" s="216"/>
      <c r="J88" s="216"/>
      <c r="K88" s="218" t="s">
        <v>100</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91</v>
      </c>
      <c r="G89" s="216"/>
      <c r="H89" s="216"/>
      <c r="I89" s="216"/>
      <c r="J89" s="216"/>
      <c r="K89" s="218" t="s">
        <v>100</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92</v>
      </c>
      <c r="G90" s="216"/>
      <c r="H90" s="216"/>
      <c r="I90" s="216"/>
      <c r="J90" s="216"/>
      <c r="K90" s="218" t="s">
        <v>100</v>
      </c>
      <c r="L90" s="219"/>
      <c r="M90" s="58"/>
      <c r="N90" s="127"/>
      <c r="O90" s="127"/>
      <c r="P90" s="127"/>
      <c r="Q90" s="127"/>
      <c r="R90" s="127"/>
      <c r="S90" s="127"/>
      <c r="T90" s="127"/>
      <c r="U90" s="127"/>
      <c r="V90" s="59"/>
    </row>
    <row r="91" spans="1:22" ht="17.25" hidden="1" customHeight="1" outlineLevel="1">
      <c r="A91" s="95"/>
      <c r="B91" s="243"/>
      <c r="C91" s="244"/>
      <c r="D91" s="244"/>
      <c r="E91" s="91" t="s">
        <v>88</v>
      </c>
      <c r="F91" s="216" t="s">
        <v>93</v>
      </c>
      <c r="G91" s="216"/>
      <c r="H91" s="216"/>
      <c r="I91" s="216"/>
      <c r="J91" s="216"/>
      <c r="K91" s="218" t="s">
        <v>100</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94</v>
      </c>
      <c r="G92" s="216"/>
      <c r="H92" s="216"/>
      <c r="I92" s="216"/>
      <c r="J92" s="216"/>
      <c r="K92" s="218" t="s">
        <v>100</v>
      </c>
      <c r="L92" s="219"/>
      <c r="M92" s="58"/>
      <c r="O92" s="127"/>
      <c r="P92" s="127"/>
      <c r="Q92" s="127"/>
      <c r="R92" s="127"/>
      <c r="S92" s="127"/>
      <c r="T92" s="127"/>
      <c r="U92" s="127"/>
      <c r="V92" s="59"/>
    </row>
    <row r="93" spans="1:22" ht="17.25" hidden="1" customHeight="1" outlineLevel="1">
      <c r="A93" s="95"/>
      <c r="B93" s="243"/>
      <c r="C93" s="244"/>
      <c r="D93" s="244"/>
      <c r="E93" s="91">
        <v>38</v>
      </c>
      <c r="F93" s="216" t="s">
        <v>95</v>
      </c>
      <c r="G93" s="216"/>
      <c r="H93" s="216"/>
      <c r="I93" s="216"/>
      <c r="J93" s="216"/>
      <c r="K93" s="218" t="s">
        <v>100</v>
      </c>
      <c r="L93" s="219"/>
      <c r="M93" s="58"/>
      <c r="N93" s="127"/>
      <c r="O93" s="127"/>
      <c r="P93" s="127"/>
      <c r="Q93" s="127"/>
      <c r="R93" s="127"/>
      <c r="S93" s="127"/>
      <c r="T93" s="127"/>
      <c r="U93" s="127"/>
      <c r="V93" s="59"/>
    </row>
    <row r="94" spans="1:22" ht="17.25" hidden="1" customHeight="1" outlineLevel="1">
      <c r="A94" s="95"/>
      <c r="B94" s="243"/>
      <c r="C94" s="244"/>
      <c r="D94" s="244"/>
      <c r="E94" s="91" t="s">
        <v>89</v>
      </c>
      <c r="F94" s="216" t="s">
        <v>96</v>
      </c>
      <c r="G94" s="216"/>
      <c r="H94" s="216"/>
      <c r="I94" s="216"/>
      <c r="J94" s="216"/>
      <c r="K94" s="218" t="s">
        <v>100</v>
      </c>
      <c r="L94" s="219"/>
      <c r="M94" s="50" t="s">
        <v>118</v>
      </c>
      <c r="O94" s="127"/>
      <c r="P94" s="127"/>
      <c r="Q94" s="127"/>
      <c r="R94" s="127"/>
      <c r="S94" s="127"/>
      <c r="T94" s="127"/>
      <c r="U94" s="127"/>
      <c r="V94" s="59"/>
    </row>
    <row r="95" spans="1:22" ht="17.25" hidden="1" customHeight="1" outlineLevel="1">
      <c r="A95" s="95"/>
      <c r="B95" s="245"/>
      <c r="C95" s="246"/>
      <c r="D95" s="246"/>
      <c r="E95" s="92">
        <v>62</v>
      </c>
      <c r="F95" s="240" t="s">
        <v>99</v>
      </c>
      <c r="G95" s="240"/>
      <c r="H95" s="240"/>
      <c r="I95" s="240"/>
      <c r="J95" s="240"/>
      <c r="K95" s="304" t="s">
        <v>113</v>
      </c>
      <c r="L95" s="305"/>
      <c r="M95" s="60"/>
      <c r="N95" s="128"/>
      <c r="O95" s="128"/>
      <c r="P95" s="128"/>
      <c r="Q95" s="128"/>
      <c r="R95" s="128"/>
      <c r="S95" s="128"/>
      <c r="T95" s="128"/>
      <c r="U95" s="128"/>
      <c r="V95" s="62"/>
    </row>
    <row r="96" spans="1:22" ht="31.5" hidden="1" customHeight="1" outlineLevel="1">
      <c r="A96" s="95"/>
      <c r="B96" s="235" t="s">
        <v>68</v>
      </c>
      <c r="C96" s="236"/>
      <c r="D96" s="236"/>
      <c r="E96" s="261" t="s">
        <v>101</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69</v>
      </c>
      <c r="C97" s="221"/>
      <c r="D97" s="221"/>
      <c r="E97" s="207" t="s">
        <v>86</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66</v>
      </c>
      <c r="C99" s="254"/>
      <c r="D99" s="254"/>
      <c r="E99" s="288" t="s">
        <v>119</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81</v>
      </c>
      <c r="C100" s="213"/>
      <c r="D100" s="214"/>
      <c r="E100" s="258" t="s">
        <v>120</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82</v>
      </c>
      <c r="C101" s="236"/>
      <c r="D101" s="236"/>
      <c r="E101" s="261" t="s">
        <v>121</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67</v>
      </c>
      <c r="C102" s="242"/>
      <c r="D102" s="242"/>
      <c r="E102" s="264" t="s">
        <v>85</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87</v>
      </c>
      <c r="F103" s="215" t="s">
        <v>97</v>
      </c>
      <c r="G103" s="215"/>
      <c r="H103" s="215"/>
      <c r="I103" s="215"/>
      <c r="J103" s="215"/>
      <c r="K103" s="215" t="s">
        <v>98</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90</v>
      </c>
      <c r="G104" s="216"/>
      <c r="H104" s="216"/>
      <c r="I104" s="216"/>
      <c r="J104" s="216"/>
      <c r="K104" s="218" t="s">
        <v>100</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91</v>
      </c>
      <c r="G105" s="216"/>
      <c r="H105" s="216"/>
      <c r="I105" s="216"/>
      <c r="J105" s="216"/>
      <c r="K105" s="218" t="s">
        <v>100</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92</v>
      </c>
      <c r="G106" s="216"/>
      <c r="H106" s="216"/>
      <c r="I106" s="216"/>
      <c r="J106" s="216"/>
      <c r="K106" s="218" t="s">
        <v>100</v>
      </c>
      <c r="L106" s="219"/>
      <c r="M106" s="58"/>
      <c r="N106" s="127"/>
      <c r="O106" s="127"/>
      <c r="P106" s="127"/>
      <c r="Q106" s="127"/>
      <c r="R106" s="127"/>
      <c r="S106" s="127"/>
      <c r="T106" s="127"/>
      <c r="U106" s="127"/>
      <c r="V106" s="59"/>
    </row>
    <row r="107" spans="1:22" ht="17.25" hidden="1" customHeight="1" outlineLevel="1">
      <c r="A107" s="95"/>
      <c r="B107" s="243"/>
      <c r="C107" s="244"/>
      <c r="D107" s="244"/>
      <c r="E107" s="91" t="s">
        <v>88</v>
      </c>
      <c r="F107" s="216" t="s">
        <v>93</v>
      </c>
      <c r="G107" s="216"/>
      <c r="H107" s="216"/>
      <c r="I107" s="216"/>
      <c r="J107" s="216"/>
      <c r="K107" s="218" t="s">
        <v>100</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94</v>
      </c>
      <c r="G108" s="216"/>
      <c r="H108" s="216"/>
      <c r="I108" s="216"/>
      <c r="J108" s="216"/>
      <c r="K108" s="304" t="s">
        <v>113</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95</v>
      </c>
      <c r="G109" s="216"/>
      <c r="H109" s="216"/>
      <c r="I109" s="216"/>
      <c r="J109" s="216"/>
      <c r="K109" s="218" t="s">
        <v>100</v>
      </c>
      <c r="L109" s="219"/>
      <c r="M109" s="58"/>
      <c r="N109" s="127"/>
      <c r="O109" s="127"/>
      <c r="P109" s="127"/>
      <c r="Q109" s="127"/>
      <c r="R109" s="127"/>
      <c r="S109" s="127"/>
      <c r="T109" s="127"/>
      <c r="U109" s="127"/>
      <c r="V109" s="59"/>
    </row>
    <row r="110" spans="1:22" ht="17.25" hidden="1" customHeight="1" outlineLevel="1">
      <c r="A110" s="95"/>
      <c r="B110" s="243"/>
      <c r="C110" s="244"/>
      <c r="D110" s="244"/>
      <c r="E110" s="91" t="s">
        <v>89</v>
      </c>
      <c r="F110" s="216" t="s">
        <v>96</v>
      </c>
      <c r="G110" s="216"/>
      <c r="H110" s="216"/>
      <c r="I110" s="216"/>
      <c r="J110" s="216"/>
      <c r="K110" s="218" t="s">
        <v>100</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99</v>
      </c>
      <c r="G111" s="240"/>
      <c r="H111" s="240"/>
      <c r="I111" s="240"/>
      <c r="J111" s="240"/>
      <c r="K111" s="306" t="s">
        <v>100</v>
      </c>
      <c r="L111" s="307"/>
      <c r="M111" s="60"/>
      <c r="N111" s="128"/>
      <c r="O111" s="128"/>
      <c r="P111" s="128"/>
      <c r="Q111" s="128"/>
      <c r="R111" s="128"/>
      <c r="S111" s="128"/>
      <c r="T111" s="128"/>
      <c r="U111" s="128"/>
      <c r="V111" s="62"/>
    </row>
    <row r="112" spans="1:22" ht="31.5" hidden="1" customHeight="1" outlineLevel="1">
      <c r="A112" s="95"/>
      <c r="B112" s="235" t="s">
        <v>68</v>
      </c>
      <c r="C112" s="236"/>
      <c r="D112" s="236"/>
      <c r="E112" s="261" t="s">
        <v>101</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69</v>
      </c>
      <c r="C113" s="221"/>
      <c r="D113" s="221"/>
      <c r="E113" s="207" t="s">
        <v>86</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66</v>
      </c>
      <c r="C115" s="254"/>
      <c r="D115" s="254"/>
      <c r="E115" s="288" t="s">
        <v>122</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81</v>
      </c>
      <c r="C116" s="213"/>
      <c r="D116" s="214"/>
      <c r="E116" s="258" t="s">
        <v>123</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82</v>
      </c>
      <c r="C117" s="236"/>
      <c r="D117" s="236"/>
      <c r="E117" s="261" t="s">
        <v>124</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67</v>
      </c>
      <c r="C118" s="242"/>
      <c r="D118" s="242"/>
      <c r="E118" s="264" t="s">
        <v>85</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87</v>
      </c>
      <c r="F119" s="215" t="s">
        <v>97</v>
      </c>
      <c r="G119" s="215"/>
      <c r="H119" s="215"/>
      <c r="I119" s="215"/>
      <c r="J119" s="215"/>
      <c r="K119" s="215" t="s">
        <v>98</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90</v>
      </c>
      <c r="G120" s="216"/>
      <c r="H120" s="216"/>
      <c r="I120" s="216"/>
      <c r="J120" s="216"/>
      <c r="K120" s="304" t="s">
        <v>113</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91</v>
      </c>
      <c r="G121" s="216"/>
      <c r="H121" s="216"/>
      <c r="I121" s="216"/>
      <c r="J121" s="216"/>
      <c r="K121" s="304" t="s">
        <v>113</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92</v>
      </c>
      <c r="G122" s="216"/>
      <c r="H122" s="216"/>
      <c r="I122" s="216"/>
      <c r="J122" s="216"/>
      <c r="K122" s="304" t="s">
        <v>113</v>
      </c>
      <c r="L122" s="305"/>
      <c r="M122" s="58"/>
      <c r="N122" s="127"/>
      <c r="O122" s="127"/>
      <c r="P122" s="127"/>
      <c r="Q122" s="127"/>
      <c r="R122" s="127"/>
      <c r="S122" s="127"/>
      <c r="T122" s="127"/>
      <c r="U122" s="127"/>
      <c r="V122" s="59"/>
    </row>
    <row r="123" spans="1:22" ht="17.25" hidden="1" customHeight="1" outlineLevel="1">
      <c r="A123" s="95"/>
      <c r="B123" s="243"/>
      <c r="C123" s="244"/>
      <c r="D123" s="244"/>
      <c r="E123" s="91" t="s">
        <v>88</v>
      </c>
      <c r="F123" s="216" t="s">
        <v>93</v>
      </c>
      <c r="G123" s="216"/>
      <c r="H123" s="216"/>
      <c r="I123" s="216"/>
      <c r="J123" s="216"/>
      <c r="K123" s="304" t="s">
        <v>113</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94</v>
      </c>
      <c r="G124" s="216"/>
      <c r="H124" s="216"/>
      <c r="I124" s="216"/>
      <c r="J124" s="216"/>
      <c r="K124" s="304" t="s">
        <v>113</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95</v>
      </c>
      <c r="G125" s="216"/>
      <c r="H125" s="216"/>
      <c r="I125" s="216"/>
      <c r="J125" s="216"/>
      <c r="K125" s="218" t="s">
        <v>100</v>
      </c>
      <c r="L125" s="219"/>
      <c r="M125" s="58"/>
      <c r="N125" s="127"/>
      <c r="O125" s="127"/>
      <c r="P125" s="127"/>
      <c r="Q125" s="127"/>
      <c r="R125" s="127"/>
      <c r="S125" s="127"/>
      <c r="T125" s="127"/>
      <c r="U125" s="127"/>
      <c r="V125" s="59"/>
    </row>
    <row r="126" spans="1:22" ht="17.25" hidden="1" customHeight="1" outlineLevel="1">
      <c r="A126" s="95"/>
      <c r="B126" s="243"/>
      <c r="C126" s="244"/>
      <c r="D126" s="244"/>
      <c r="E126" s="91" t="s">
        <v>89</v>
      </c>
      <c r="F126" s="216" t="s">
        <v>96</v>
      </c>
      <c r="G126" s="216"/>
      <c r="H126" s="216"/>
      <c r="I126" s="216"/>
      <c r="J126" s="216"/>
      <c r="K126" s="304" t="s">
        <v>113</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99</v>
      </c>
      <c r="G127" s="240"/>
      <c r="H127" s="240"/>
      <c r="I127" s="240"/>
      <c r="J127" s="240"/>
      <c r="K127" s="304" t="s">
        <v>113</v>
      </c>
      <c r="L127" s="305"/>
      <c r="M127" s="60"/>
      <c r="N127" s="128"/>
      <c r="O127" s="128"/>
      <c r="P127" s="128"/>
      <c r="Q127" s="128"/>
      <c r="R127" s="128"/>
      <c r="S127" s="128"/>
      <c r="T127" s="128"/>
      <c r="U127" s="128"/>
      <c r="V127" s="62"/>
    </row>
    <row r="128" spans="1:22" ht="31.5" hidden="1" customHeight="1" outlineLevel="1">
      <c r="A128" s="95"/>
      <c r="B128" s="235" t="s">
        <v>68</v>
      </c>
      <c r="C128" s="236"/>
      <c r="D128" s="236"/>
      <c r="E128" s="261" t="s">
        <v>101</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69</v>
      </c>
      <c r="C129" s="221"/>
      <c r="D129" s="221"/>
      <c r="E129" s="207" t="s">
        <v>86</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66</v>
      </c>
      <c r="C131" s="254"/>
      <c r="D131" s="254"/>
      <c r="E131" s="288" t="s">
        <v>125</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81</v>
      </c>
      <c r="C132" s="213"/>
      <c r="D132" s="214"/>
      <c r="E132" s="258" t="s">
        <v>126</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82</v>
      </c>
      <c r="C133" s="236"/>
      <c r="D133" s="236"/>
      <c r="E133" s="261" t="s">
        <v>127</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67</v>
      </c>
      <c r="C134" s="242"/>
      <c r="D134" s="242"/>
      <c r="E134" s="264" t="s">
        <v>85</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87</v>
      </c>
      <c r="F135" s="215" t="s">
        <v>97</v>
      </c>
      <c r="G135" s="215"/>
      <c r="H135" s="215"/>
      <c r="I135" s="215"/>
      <c r="J135" s="215"/>
      <c r="K135" s="215" t="s">
        <v>98</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90</v>
      </c>
      <c r="G136" s="216"/>
      <c r="H136" s="216"/>
      <c r="I136" s="216"/>
      <c r="J136" s="216"/>
      <c r="K136" s="304" t="s">
        <v>113</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91</v>
      </c>
      <c r="G137" s="216"/>
      <c r="H137" s="216"/>
      <c r="I137" s="216"/>
      <c r="J137" s="216"/>
      <c r="K137" s="304" t="s">
        <v>113</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92</v>
      </c>
      <c r="G138" s="216"/>
      <c r="H138" s="216"/>
      <c r="I138" s="216"/>
      <c r="J138" s="216"/>
      <c r="K138" s="304" t="s">
        <v>113</v>
      </c>
      <c r="L138" s="305"/>
      <c r="M138" s="58"/>
      <c r="N138" s="127"/>
      <c r="O138" s="127"/>
      <c r="P138" s="127"/>
      <c r="Q138" s="127"/>
      <c r="R138" s="127"/>
      <c r="S138" s="127"/>
      <c r="T138" s="127"/>
      <c r="U138" s="127"/>
      <c r="V138" s="59"/>
    </row>
    <row r="139" spans="1:22" ht="17.25" hidden="1" customHeight="1" outlineLevel="1">
      <c r="A139" s="95"/>
      <c r="B139" s="243"/>
      <c r="C139" s="244"/>
      <c r="D139" s="244"/>
      <c r="E139" s="91" t="s">
        <v>88</v>
      </c>
      <c r="F139" s="216" t="s">
        <v>93</v>
      </c>
      <c r="G139" s="216"/>
      <c r="H139" s="216"/>
      <c r="I139" s="216"/>
      <c r="J139" s="216"/>
      <c r="K139" s="304" t="s">
        <v>113</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94</v>
      </c>
      <c r="G140" s="216"/>
      <c r="H140" s="216"/>
      <c r="I140" s="216"/>
      <c r="J140" s="216"/>
      <c r="K140" s="304" t="s">
        <v>113</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95</v>
      </c>
      <c r="G141" s="216"/>
      <c r="H141" s="216"/>
      <c r="I141" s="216"/>
      <c r="J141" s="216"/>
      <c r="K141" s="304" t="s">
        <v>113</v>
      </c>
      <c r="L141" s="305"/>
      <c r="M141" s="58"/>
      <c r="N141" s="127"/>
      <c r="O141" s="127"/>
      <c r="P141" s="127"/>
      <c r="Q141" s="127"/>
      <c r="R141" s="127"/>
      <c r="S141" s="127"/>
      <c r="T141" s="127"/>
      <c r="U141" s="127"/>
      <c r="V141" s="59"/>
    </row>
    <row r="142" spans="1:22" ht="17.25" hidden="1" customHeight="1" outlineLevel="1">
      <c r="A142" s="95"/>
      <c r="B142" s="243"/>
      <c r="C142" s="244"/>
      <c r="D142" s="244"/>
      <c r="E142" s="91" t="s">
        <v>89</v>
      </c>
      <c r="F142" s="216" t="s">
        <v>96</v>
      </c>
      <c r="G142" s="216"/>
      <c r="H142" s="216"/>
      <c r="I142" s="216"/>
      <c r="J142" s="216"/>
      <c r="K142" s="304" t="s">
        <v>113</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99</v>
      </c>
      <c r="G143" s="240"/>
      <c r="H143" s="240"/>
      <c r="I143" s="240"/>
      <c r="J143" s="240"/>
      <c r="K143" s="218" t="s">
        <v>100</v>
      </c>
      <c r="L143" s="219"/>
      <c r="M143" s="60"/>
      <c r="N143" s="128"/>
      <c r="O143" s="128"/>
      <c r="P143" s="128"/>
      <c r="Q143" s="128"/>
      <c r="R143" s="128"/>
      <c r="S143" s="128"/>
      <c r="T143" s="128"/>
      <c r="U143" s="128"/>
      <c r="V143" s="62"/>
    </row>
    <row r="144" spans="1:22" ht="31.5" hidden="1" customHeight="1" outlineLevel="1">
      <c r="A144" s="95"/>
      <c r="B144" s="235" t="s">
        <v>68</v>
      </c>
      <c r="C144" s="236"/>
      <c r="D144" s="236"/>
      <c r="E144" s="261" t="s">
        <v>101</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69</v>
      </c>
      <c r="C145" s="221"/>
      <c r="D145" s="221"/>
      <c r="E145" s="207" t="s">
        <v>86</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66</v>
      </c>
      <c r="C147" s="254"/>
      <c r="D147" s="254"/>
      <c r="E147" s="288" t="s">
        <v>128</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81</v>
      </c>
      <c r="C148" s="213"/>
      <c r="D148" s="214"/>
      <c r="E148" s="258" t="s">
        <v>129</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82</v>
      </c>
      <c r="C149" s="236"/>
      <c r="D149" s="236"/>
      <c r="E149" s="261" t="s">
        <v>130</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67</v>
      </c>
      <c r="C150" s="242"/>
      <c r="D150" s="242"/>
      <c r="E150" s="264" t="s">
        <v>85</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87</v>
      </c>
      <c r="F151" s="215" t="s">
        <v>97</v>
      </c>
      <c r="G151" s="215"/>
      <c r="H151" s="215"/>
      <c r="I151" s="215"/>
      <c r="J151" s="215"/>
      <c r="K151" s="215" t="s">
        <v>98</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90</v>
      </c>
      <c r="G152" s="216"/>
      <c r="H152" s="216"/>
      <c r="I152" s="216"/>
      <c r="J152" s="216"/>
      <c r="K152" s="308" t="s">
        <v>113</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91</v>
      </c>
      <c r="G153" s="216"/>
      <c r="H153" s="216"/>
      <c r="I153" s="216"/>
      <c r="J153" s="216"/>
      <c r="K153" s="308" t="s">
        <v>113</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92</v>
      </c>
      <c r="G154" s="216"/>
      <c r="H154" s="216"/>
      <c r="I154" s="216"/>
      <c r="J154" s="216"/>
      <c r="K154" s="308" t="s">
        <v>113</v>
      </c>
      <c r="L154" s="309"/>
      <c r="M154" s="58"/>
      <c r="N154" s="127"/>
      <c r="O154" s="127"/>
      <c r="P154" s="127"/>
      <c r="Q154" s="127"/>
      <c r="R154" s="127"/>
      <c r="S154" s="127"/>
      <c r="T154" s="127"/>
      <c r="U154" s="127"/>
      <c r="V154" s="59"/>
    </row>
    <row r="155" spans="1:22" ht="17.25" hidden="1" customHeight="1" outlineLevel="1">
      <c r="A155" s="95"/>
      <c r="B155" s="243"/>
      <c r="C155" s="244"/>
      <c r="D155" s="244"/>
      <c r="E155" s="91" t="s">
        <v>88</v>
      </c>
      <c r="F155" s="216" t="s">
        <v>93</v>
      </c>
      <c r="G155" s="216"/>
      <c r="H155" s="216"/>
      <c r="I155" s="216"/>
      <c r="J155" s="216"/>
      <c r="K155" s="308" t="s">
        <v>113</v>
      </c>
      <c r="L155" s="309"/>
      <c r="M155" s="58" t="s">
        <v>131</v>
      </c>
      <c r="N155" s="127"/>
      <c r="O155" s="127"/>
      <c r="P155" s="127"/>
      <c r="Q155" s="127"/>
      <c r="R155" s="127"/>
      <c r="S155" s="127"/>
      <c r="T155" s="127"/>
      <c r="U155" s="127"/>
      <c r="V155" s="59"/>
    </row>
    <row r="156" spans="1:22" ht="17.25" hidden="1" customHeight="1" outlineLevel="1">
      <c r="A156" s="95"/>
      <c r="B156" s="243"/>
      <c r="C156" s="244"/>
      <c r="D156" s="244"/>
      <c r="E156" s="91">
        <v>36</v>
      </c>
      <c r="F156" s="216" t="s">
        <v>94</v>
      </c>
      <c r="G156" s="216"/>
      <c r="H156" s="216"/>
      <c r="I156" s="216"/>
      <c r="J156" s="216"/>
      <c r="K156" s="308" t="s">
        <v>113</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95</v>
      </c>
      <c r="G157" s="216"/>
      <c r="H157" s="216"/>
      <c r="I157" s="216"/>
      <c r="J157" s="216"/>
      <c r="K157" s="308" t="s">
        <v>113</v>
      </c>
      <c r="L157" s="309"/>
      <c r="M157" s="58"/>
      <c r="N157" s="127"/>
      <c r="O157" s="127"/>
      <c r="P157" s="127"/>
      <c r="Q157" s="127"/>
      <c r="R157" s="127"/>
      <c r="S157" s="127"/>
      <c r="T157" s="127"/>
      <c r="U157" s="127"/>
      <c r="V157" s="59"/>
    </row>
    <row r="158" spans="1:22" ht="17.25" hidden="1" customHeight="1" outlineLevel="1">
      <c r="A158" s="95"/>
      <c r="B158" s="243"/>
      <c r="C158" s="244"/>
      <c r="D158" s="244"/>
      <c r="E158" s="91" t="s">
        <v>89</v>
      </c>
      <c r="F158" s="216" t="s">
        <v>96</v>
      </c>
      <c r="G158" s="216"/>
      <c r="H158" s="216"/>
      <c r="I158" s="216"/>
      <c r="J158" s="216"/>
      <c r="K158" s="308" t="s">
        <v>113</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99</v>
      </c>
      <c r="G159" s="240"/>
      <c r="H159" s="240"/>
      <c r="I159" s="240"/>
      <c r="J159" s="240"/>
      <c r="K159" s="310" t="s">
        <v>113</v>
      </c>
      <c r="L159" s="311"/>
      <c r="M159" s="60"/>
      <c r="N159" s="128"/>
      <c r="O159" s="128"/>
      <c r="P159" s="128"/>
      <c r="Q159" s="128"/>
      <c r="R159" s="128"/>
      <c r="S159" s="128"/>
      <c r="T159" s="128"/>
      <c r="U159" s="128"/>
      <c r="V159" s="62"/>
    </row>
    <row r="160" spans="1:22" ht="31.5" hidden="1" customHeight="1" outlineLevel="1">
      <c r="A160" s="95"/>
      <c r="B160" s="235" t="s">
        <v>68</v>
      </c>
      <c r="C160" s="236"/>
      <c r="D160" s="236"/>
      <c r="E160" s="261" t="s">
        <v>101</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69</v>
      </c>
      <c r="C161" s="221"/>
      <c r="D161" s="221"/>
      <c r="E161" s="207" t="s">
        <v>86</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51.75" customHeight="1" outlineLevel="1" thickBot="1">
      <c r="A163" s="95"/>
      <c r="B163" s="253" t="s">
        <v>66</v>
      </c>
      <c r="C163" s="254"/>
      <c r="D163" s="254"/>
      <c r="E163" s="288" t="s">
        <v>132</v>
      </c>
      <c r="F163" s="289"/>
      <c r="G163" s="289"/>
      <c r="H163" s="289"/>
      <c r="I163" s="289"/>
      <c r="J163" s="289"/>
      <c r="K163" s="289"/>
      <c r="L163" s="289"/>
      <c r="M163" s="289"/>
      <c r="N163" s="289"/>
      <c r="O163" s="289"/>
      <c r="P163" s="289"/>
      <c r="Q163" s="289"/>
      <c r="R163" s="289"/>
      <c r="S163" s="289"/>
      <c r="T163" s="289"/>
      <c r="U163" s="289"/>
      <c r="V163" s="290"/>
    </row>
    <row r="164" spans="1:22" ht="63.75" customHeight="1" outlineLevel="1">
      <c r="A164" s="95"/>
      <c r="B164" s="212" t="s">
        <v>81</v>
      </c>
      <c r="C164" s="213"/>
      <c r="D164" s="214"/>
      <c r="E164" s="258" t="s">
        <v>133</v>
      </c>
      <c r="F164" s="259"/>
      <c r="G164" s="259"/>
      <c r="H164" s="259"/>
      <c r="I164" s="259"/>
      <c r="J164" s="259"/>
      <c r="K164" s="259"/>
      <c r="L164" s="259"/>
      <c r="M164" s="259"/>
      <c r="N164" s="259"/>
      <c r="O164" s="259"/>
      <c r="P164" s="259"/>
      <c r="Q164" s="259"/>
      <c r="R164" s="259"/>
      <c r="S164" s="259"/>
      <c r="T164" s="259"/>
      <c r="U164" s="259"/>
      <c r="V164" s="260"/>
    </row>
    <row r="165" spans="1:22" ht="47.25" customHeight="1" outlineLevel="1">
      <c r="A165" s="95"/>
      <c r="B165" s="235" t="s">
        <v>82</v>
      </c>
      <c r="C165" s="236"/>
      <c r="D165" s="236"/>
      <c r="E165" s="261" t="s">
        <v>134</v>
      </c>
      <c r="F165" s="291"/>
      <c r="G165" s="291"/>
      <c r="H165" s="291"/>
      <c r="I165" s="291"/>
      <c r="J165" s="291"/>
      <c r="K165" s="291"/>
      <c r="L165" s="291"/>
      <c r="M165" s="291"/>
      <c r="N165" s="291"/>
      <c r="O165" s="291"/>
      <c r="P165" s="291"/>
      <c r="Q165" s="291"/>
      <c r="R165" s="291"/>
      <c r="S165" s="291"/>
      <c r="T165" s="291"/>
      <c r="U165" s="291"/>
      <c r="V165" s="292"/>
    </row>
    <row r="166" spans="1:22" ht="43.5" customHeight="1" outlineLevel="1">
      <c r="A166" s="95"/>
      <c r="B166" s="241" t="s">
        <v>67</v>
      </c>
      <c r="C166" s="242"/>
      <c r="D166" s="242"/>
      <c r="E166" s="264" t="s">
        <v>85</v>
      </c>
      <c r="F166" s="265"/>
      <c r="G166" s="265"/>
      <c r="H166" s="265"/>
      <c r="I166" s="265"/>
      <c r="J166" s="265"/>
      <c r="K166" s="265"/>
      <c r="L166" s="265"/>
      <c r="M166" s="265"/>
      <c r="N166" s="265"/>
      <c r="O166" s="265"/>
      <c r="P166" s="265"/>
      <c r="Q166" s="265"/>
      <c r="R166" s="265"/>
      <c r="S166" s="265"/>
      <c r="T166" s="265"/>
      <c r="U166" s="265"/>
      <c r="V166" s="266"/>
    </row>
    <row r="167" spans="1:22" ht="17.25" customHeight="1" outlineLevel="1">
      <c r="A167" s="95"/>
      <c r="B167" s="243"/>
      <c r="C167" s="244"/>
      <c r="D167" s="244"/>
      <c r="E167" s="90" t="s">
        <v>87</v>
      </c>
      <c r="F167" s="215" t="s">
        <v>97</v>
      </c>
      <c r="G167" s="215"/>
      <c r="H167" s="215"/>
      <c r="I167" s="215"/>
      <c r="J167" s="215"/>
      <c r="K167" s="215" t="s">
        <v>98</v>
      </c>
      <c r="L167" s="217"/>
      <c r="M167" s="58"/>
      <c r="N167" s="127"/>
      <c r="O167" s="127"/>
      <c r="P167" s="127"/>
      <c r="Q167" s="127"/>
      <c r="R167" s="127"/>
      <c r="S167" s="127"/>
      <c r="T167" s="127"/>
      <c r="U167" s="127"/>
      <c r="V167" s="59"/>
    </row>
    <row r="168" spans="1:22" ht="17.25" customHeight="1" outlineLevel="1">
      <c r="A168" s="95"/>
      <c r="B168" s="243"/>
      <c r="C168" s="244"/>
      <c r="D168" s="244"/>
      <c r="E168" s="91">
        <v>27</v>
      </c>
      <c r="F168" s="216" t="s">
        <v>90</v>
      </c>
      <c r="G168" s="216"/>
      <c r="H168" s="216"/>
      <c r="I168" s="216"/>
      <c r="J168" s="216"/>
      <c r="K168" s="298" t="s">
        <v>114</v>
      </c>
      <c r="L168" s="299"/>
      <c r="M168" s="58"/>
      <c r="N168" s="127"/>
      <c r="O168" s="127"/>
      <c r="P168" s="127"/>
      <c r="Q168" s="127"/>
      <c r="R168" s="127"/>
      <c r="S168" s="127"/>
      <c r="T168" s="127"/>
      <c r="U168" s="127"/>
      <c r="V168" s="59"/>
    </row>
    <row r="169" spans="1:22" ht="17.25" customHeight="1" outlineLevel="1">
      <c r="A169" s="95"/>
      <c r="B169" s="243"/>
      <c r="C169" s="244"/>
      <c r="D169" s="244"/>
      <c r="E169" s="91">
        <v>33</v>
      </c>
      <c r="F169" s="216" t="s">
        <v>91</v>
      </c>
      <c r="G169" s="216"/>
      <c r="H169" s="216"/>
      <c r="I169" s="216"/>
      <c r="J169" s="216"/>
      <c r="K169" s="298" t="s">
        <v>114</v>
      </c>
      <c r="L169" s="299"/>
      <c r="M169" s="58"/>
      <c r="N169" s="127"/>
      <c r="O169" s="127"/>
      <c r="P169" s="127"/>
      <c r="Q169" s="127"/>
      <c r="R169" s="127"/>
      <c r="S169" s="127"/>
      <c r="T169" s="127"/>
      <c r="U169" s="127"/>
      <c r="V169" s="59"/>
    </row>
    <row r="170" spans="1:22" ht="17.25" customHeight="1" outlineLevel="1">
      <c r="A170" s="95"/>
      <c r="B170" s="243"/>
      <c r="C170" s="244"/>
      <c r="D170" s="244"/>
      <c r="E170" s="91">
        <v>35</v>
      </c>
      <c r="F170" s="216" t="s">
        <v>92</v>
      </c>
      <c r="G170" s="216"/>
      <c r="H170" s="216"/>
      <c r="I170" s="216"/>
      <c r="J170" s="216"/>
      <c r="K170" s="218" t="s">
        <v>100</v>
      </c>
      <c r="L170" s="219"/>
      <c r="M170" s="58"/>
      <c r="N170" s="127"/>
      <c r="O170" s="127"/>
      <c r="P170" s="127"/>
      <c r="Q170" s="127"/>
      <c r="R170" s="127"/>
      <c r="S170" s="127"/>
      <c r="T170" s="127"/>
      <c r="U170" s="127"/>
      <c r="V170" s="59"/>
    </row>
    <row r="171" spans="1:22" ht="17.25" customHeight="1" outlineLevel="1">
      <c r="A171" s="95"/>
      <c r="B171" s="243"/>
      <c r="C171" s="244"/>
      <c r="D171" s="244"/>
      <c r="E171" s="91" t="s">
        <v>88</v>
      </c>
      <c r="F171" s="216" t="s">
        <v>93</v>
      </c>
      <c r="G171" s="216"/>
      <c r="H171" s="216"/>
      <c r="I171" s="216"/>
      <c r="J171" s="216"/>
      <c r="K171" s="218" t="s">
        <v>100</v>
      </c>
      <c r="L171" s="219"/>
      <c r="M171" s="58"/>
      <c r="N171" s="127"/>
      <c r="O171" s="127"/>
      <c r="P171" s="127"/>
      <c r="Q171" s="127"/>
      <c r="R171" s="127"/>
      <c r="S171" s="127"/>
      <c r="T171" s="127"/>
      <c r="U171" s="127"/>
      <c r="V171" s="59"/>
    </row>
    <row r="172" spans="1:22" ht="17.25" customHeight="1" outlineLevel="1">
      <c r="A172" s="95"/>
      <c r="B172" s="243"/>
      <c r="C172" s="244"/>
      <c r="D172" s="244"/>
      <c r="E172" s="91">
        <v>36</v>
      </c>
      <c r="F172" s="216" t="s">
        <v>94</v>
      </c>
      <c r="G172" s="216"/>
      <c r="H172" s="216"/>
      <c r="I172" s="216"/>
      <c r="J172" s="216"/>
      <c r="K172" s="298" t="s">
        <v>114</v>
      </c>
      <c r="L172" s="299"/>
      <c r="M172" s="58"/>
      <c r="N172" s="127"/>
      <c r="O172" s="127"/>
      <c r="P172" s="127"/>
      <c r="Q172" s="127"/>
      <c r="R172" s="127"/>
      <c r="S172" s="127"/>
      <c r="T172" s="127"/>
      <c r="U172" s="127"/>
      <c r="V172" s="59"/>
    </row>
    <row r="173" spans="1:22" ht="17.25" customHeight="1" outlineLevel="1">
      <c r="A173" s="95"/>
      <c r="B173" s="243"/>
      <c r="C173" s="244"/>
      <c r="D173" s="244"/>
      <c r="E173" s="91">
        <v>38</v>
      </c>
      <c r="F173" s="216" t="s">
        <v>95</v>
      </c>
      <c r="G173" s="216"/>
      <c r="H173" s="216"/>
      <c r="I173" s="216"/>
      <c r="J173" s="216"/>
      <c r="K173" s="218" t="s">
        <v>100</v>
      </c>
      <c r="L173" s="219"/>
      <c r="M173" s="58"/>
      <c r="N173" s="127"/>
      <c r="O173" s="127"/>
      <c r="P173" s="127"/>
      <c r="Q173" s="127"/>
      <c r="R173" s="127"/>
      <c r="S173" s="127"/>
      <c r="T173" s="127"/>
      <c r="U173" s="127"/>
      <c r="V173" s="59"/>
    </row>
    <row r="174" spans="1:22" ht="17.25" customHeight="1" outlineLevel="1">
      <c r="A174" s="95"/>
      <c r="B174" s="243"/>
      <c r="C174" s="244"/>
      <c r="D174" s="244"/>
      <c r="E174" s="91" t="s">
        <v>89</v>
      </c>
      <c r="F174" s="216" t="s">
        <v>96</v>
      </c>
      <c r="G174" s="216"/>
      <c r="H174" s="216"/>
      <c r="I174" s="216"/>
      <c r="J174" s="216"/>
      <c r="K174" s="218" t="s">
        <v>100</v>
      </c>
      <c r="L174" s="219"/>
      <c r="M174" s="58"/>
      <c r="N174" s="127"/>
      <c r="O174" s="127"/>
      <c r="P174" s="127"/>
      <c r="Q174" s="127"/>
      <c r="R174" s="127"/>
      <c r="S174" s="127"/>
      <c r="T174" s="127"/>
      <c r="U174" s="127"/>
      <c r="V174" s="59"/>
    </row>
    <row r="175" spans="1:22" ht="17.25" customHeight="1" outlineLevel="1">
      <c r="A175" s="95"/>
      <c r="B175" s="245"/>
      <c r="C175" s="246"/>
      <c r="D175" s="246"/>
      <c r="E175" s="92">
        <v>62</v>
      </c>
      <c r="F175" s="240" t="s">
        <v>99</v>
      </c>
      <c r="G175" s="240"/>
      <c r="H175" s="240"/>
      <c r="I175" s="240"/>
      <c r="J175" s="240"/>
      <c r="K175" s="218" t="s">
        <v>100</v>
      </c>
      <c r="L175" s="219"/>
      <c r="M175" s="60"/>
      <c r="N175" s="128"/>
      <c r="O175" s="128"/>
      <c r="P175" s="128"/>
      <c r="Q175" s="128"/>
      <c r="R175" s="128"/>
      <c r="S175" s="128"/>
      <c r="T175" s="128"/>
      <c r="U175" s="128"/>
      <c r="V175" s="62"/>
    </row>
    <row r="176" spans="1:22" ht="31.5" customHeight="1" outlineLevel="1">
      <c r="A176" s="95"/>
      <c r="B176" s="235" t="s">
        <v>68</v>
      </c>
      <c r="C176" s="236"/>
      <c r="D176" s="236"/>
      <c r="E176" s="261" t="str">
        <f>VLOOKUP($E$5,[1]Sheet1!$B$2:$BY$60,64,FALSE)</f>
        <v xml:space="preserve">Działanie studialne umożliwiające przyszłościowe określenie działań związanych ze zminimalizowaniem występowania zanieczyszczeń wód morskich mikrocząstekami plastiku  i redukcji wpływu na poszczególne elementy środowiska morskiego. </v>
      </c>
      <c r="F176" s="262"/>
      <c r="G176" s="262"/>
      <c r="H176" s="262"/>
      <c r="I176" s="262"/>
      <c r="J176" s="262"/>
      <c r="K176" s="262"/>
      <c r="L176" s="262"/>
      <c r="M176" s="262"/>
      <c r="N176" s="262"/>
      <c r="O176" s="262"/>
      <c r="P176" s="262"/>
      <c r="Q176" s="262"/>
      <c r="R176" s="262"/>
      <c r="S176" s="262"/>
      <c r="T176" s="262"/>
      <c r="U176" s="262"/>
      <c r="V176" s="263"/>
    </row>
    <row r="177" spans="1:22" ht="59.25" customHeight="1" outlineLevel="1" thickBot="1">
      <c r="A177" s="95"/>
      <c r="B177" s="220" t="s">
        <v>69</v>
      </c>
      <c r="C177" s="221"/>
      <c r="D177" s="221"/>
      <c r="E177" s="207" t="str">
        <f>VLOOKUP($E$5,[1]Sheet1!$B$2:$BY$60,75,FALSE)</f>
        <v>Ryby, ssaki, ptaki</v>
      </c>
      <c r="F177" s="208"/>
      <c r="G177" s="208"/>
      <c r="H177" s="208"/>
      <c r="I177" s="208"/>
      <c r="J177" s="208"/>
      <c r="K177" s="208"/>
      <c r="L177" s="208"/>
      <c r="M177" s="208"/>
      <c r="N177" s="208"/>
      <c r="O177" s="208"/>
      <c r="P177" s="208"/>
      <c r="Q177" s="208"/>
      <c r="R177" s="208"/>
      <c r="S177" s="208"/>
      <c r="T177" s="208"/>
      <c r="U177" s="208"/>
      <c r="V177" s="209"/>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3" t="s">
        <v>66</v>
      </c>
      <c r="C179" s="254"/>
      <c r="D179" s="254"/>
      <c r="E179" s="288" t="s">
        <v>135</v>
      </c>
      <c r="F179" s="289"/>
      <c r="G179" s="289"/>
      <c r="H179" s="289"/>
      <c r="I179" s="289"/>
      <c r="J179" s="289"/>
      <c r="K179" s="289"/>
      <c r="L179" s="289"/>
      <c r="M179" s="289"/>
      <c r="N179" s="289"/>
      <c r="O179" s="289"/>
      <c r="P179" s="289"/>
      <c r="Q179" s="289"/>
      <c r="R179" s="289"/>
      <c r="S179" s="289"/>
      <c r="T179" s="289"/>
      <c r="U179" s="289"/>
      <c r="V179" s="290"/>
    </row>
    <row r="180" spans="1:22" ht="63.75" hidden="1" customHeight="1" outlineLevel="1">
      <c r="A180" s="95"/>
      <c r="B180" s="212" t="s">
        <v>81</v>
      </c>
      <c r="C180" s="213"/>
      <c r="D180" s="214"/>
      <c r="E180" s="258" t="s">
        <v>136</v>
      </c>
      <c r="F180" s="259"/>
      <c r="G180" s="259"/>
      <c r="H180" s="259"/>
      <c r="I180" s="259"/>
      <c r="J180" s="259"/>
      <c r="K180" s="259"/>
      <c r="L180" s="259"/>
      <c r="M180" s="259"/>
      <c r="N180" s="259"/>
      <c r="O180" s="259"/>
      <c r="P180" s="259"/>
      <c r="Q180" s="259"/>
      <c r="R180" s="259"/>
      <c r="S180" s="259"/>
      <c r="T180" s="259"/>
      <c r="U180" s="259"/>
      <c r="V180" s="260"/>
    </row>
    <row r="181" spans="1:22" ht="105.75" hidden="1" customHeight="1" outlineLevel="1">
      <c r="A181" s="95"/>
      <c r="B181" s="235" t="s">
        <v>82</v>
      </c>
      <c r="C181" s="236"/>
      <c r="D181" s="236"/>
      <c r="E181" s="261" t="s">
        <v>137</v>
      </c>
      <c r="F181" s="291"/>
      <c r="G181" s="291"/>
      <c r="H181" s="291"/>
      <c r="I181" s="291"/>
      <c r="J181" s="291"/>
      <c r="K181" s="291"/>
      <c r="L181" s="291"/>
      <c r="M181" s="291"/>
      <c r="N181" s="291"/>
      <c r="O181" s="291"/>
      <c r="P181" s="291"/>
      <c r="Q181" s="291"/>
      <c r="R181" s="291"/>
      <c r="S181" s="291"/>
      <c r="T181" s="291"/>
      <c r="U181" s="291"/>
      <c r="V181" s="292"/>
    </row>
    <row r="182" spans="1:22" ht="43.5" hidden="1" customHeight="1" outlineLevel="1">
      <c r="A182" s="95"/>
      <c r="B182" s="241" t="s">
        <v>67</v>
      </c>
      <c r="C182" s="242"/>
      <c r="D182" s="242"/>
      <c r="E182" s="264" t="s">
        <v>85</v>
      </c>
      <c r="F182" s="265"/>
      <c r="G182" s="265"/>
      <c r="H182" s="265"/>
      <c r="I182" s="265"/>
      <c r="J182" s="265"/>
      <c r="K182" s="265"/>
      <c r="L182" s="265"/>
      <c r="M182" s="265"/>
      <c r="N182" s="265"/>
      <c r="O182" s="265"/>
      <c r="P182" s="265"/>
      <c r="Q182" s="265"/>
      <c r="R182" s="265"/>
      <c r="S182" s="265"/>
      <c r="T182" s="265"/>
      <c r="U182" s="265"/>
      <c r="V182" s="266"/>
    </row>
    <row r="183" spans="1:22" ht="17.25" hidden="1" customHeight="1" outlineLevel="1">
      <c r="A183" s="95"/>
      <c r="B183" s="243"/>
      <c r="C183" s="244"/>
      <c r="D183" s="244"/>
      <c r="E183" s="90" t="s">
        <v>87</v>
      </c>
      <c r="F183" s="215" t="s">
        <v>97</v>
      </c>
      <c r="G183" s="215"/>
      <c r="H183" s="215"/>
      <c r="I183" s="215"/>
      <c r="J183" s="215"/>
      <c r="K183" s="215" t="s">
        <v>98</v>
      </c>
      <c r="L183" s="217"/>
      <c r="M183" s="58"/>
      <c r="N183" s="127"/>
      <c r="O183" s="127"/>
      <c r="P183" s="127"/>
      <c r="Q183" s="127"/>
      <c r="R183" s="127"/>
      <c r="S183" s="127"/>
      <c r="T183" s="127"/>
      <c r="U183" s="127"/>
      <c r="V183" s="59"/>
    </row>
    <row r="184" spans="1:22" ht="17.25" hidden="1" customHeight="1" outlineLevel="1">
      <c r="A184" s="95"/>
      <c r="B184" s="243"/>
      <c r="C184" s="244"/>
      <c r="D184" s="244"/>
      <c r="E184" s="91">
        <v>27</v>
      </c>
      <c r="F184" s="216" t="s">
        <v>90</v>
      </c>
      <c r="G184" s="216"/>
      <c r="H184" s="216"/>
      <c r="I184" s="216"/>
      <c r="J184" s="216"/>
      <c r="K184" s="298" t="s">
        <v>114</v>
      </c>
      <c r="L184" s="299"/>
      <c r="M184" s="58"/>
      <c r="N184" s="127"/>
      <c r="O184" s="127"/>
      <c r="P184" s="127"/>
      <c r="Q184" s="127"/>
      <c r="R184" s="127"/>
      <c r="S184" s="127"/>
      <c r="T184" s="127"/>
      <c r="U184" s="127"/>
      <c r="V184" s="59"/>
    </row>
    <row r="185" spans="1:22" ht="17.25" hidden="1" customHeight="1" outlineLevel="1">
      <c r="A185" s="95"/>
      <c r="B185" s="243"/>
      <c r="C185" s="244"/>
      <c r="D185" s="244"/>
      <c r="E185" s="91">
        <v>33</v>
      </c>
      <c r="F185" s="216" t="s">
        <v>91</v>
      </c>
      <c r="G185" s="216"/>
      <c r="H185" s="216"/>
      <c r="I185" s="216"/>
      <c r="J185" s="216"/>
      <c r="K185" s="298" t="s">
        <v>114</v>
      </c>
      <c r="L185" s="299"/>
      <c r="M185" s="58"/>
      <c r="N185" s="127"/>
      <c r="O185" s="127"/>
      <c r="P185" s="127"/>
      <c r="Q185" s="127"/>
      <c r="R185" s="127"/>
      <c r="S185" s="127"/>
      <c r="T185" s="127"/>
      <c r="U185" s="127"/>
      <c r="V185" s="59"/>
    </row>
    <row r="186" spans="1:22" ht="17.25" hidden="1" customHeight="1" outlineLevel="1">
      <c r="A186" s="95"/>
      <c r="B186" s="243"/>
      <c r="C186" s="244"/>
      <c r="D186" s="244"/>
      <c r="E186" s="91">
        <v>35</v>
      </c>
      <c r="F186" s="216" t="s">
        <v>92</v>
      </c>
      <c r="G186" s="216"/>
      <c r="H186" s="216"/>
      <c r="I186" s="216"/>
      <c r="J186" s="216"/>
      <c r="K186" s="298" t="s">
        <v>114</v>
      </c>
      <c r="L186" s="299"/>
      <c r="M186" s="58"/>
      <c r="N186" s="127"/>
      <c r="O186" s="127"/>
      <c r="P186" s="127"/>
      <c r="Q186" s="127"/>
      <c r="R186" s="127"/>
      <c r="S186" s="127"/>
      <c r="T186" s="127"/>
      <c r="U186" s="127"/>
      <c r="V186" s="59"/>
    </row>
    <row r="187" spans="1:22" ht="17.25" hidden="1" customHeight="1" outlineLevel="1">
      <c r="A187" s="95"/>
      <c r="B187" s="243"/>
      <c r="C187" s="244"/>
      <c r="D187" s="244"/>
      <c r="E187" s="91" t="s">
        <v>88</v>
      </c>
      <c r="F187" s="216" t="s">
        <v>93</v>
      </c>
      <c r="G187" s="216"/>
      <c r="H187" s="216"/>
      <c r="I187" s="216"/>
      <c r="J187" s="216"/>
      <c r="K187" s="298" t="s">
        <v>114</v>
      </c>
      <c r="L187" s="299"/>
      <c r="M187" s="58"/>
      <c r="N187" s="127"/>
      <c r="O187" s="127"/>
      <c r="P187" s="127"/>
      <c r="Q187" s="127"/>
      <c r="R187" s="127"/>
      <c r="S187" s="127"/>
      <c r="T187" s="127"/>
      <c r="U187" s="127"/>
      <c r="V187" s="59"/>
    </row>
    <row r="188" spans="1:22" ht="17.25" hidden="1" customHeight="1" outlineLevel="1">
      <c r="A188" s="95"/>
      <c r="B188" s="243"/>
      <c r="C188" s="244"/>
      <c r="D188" s="244"/>
      <c r="E188" s="91">
        <v>36</v>
      </c>
      <c r="F188" s="216" t="s">
        <v>94</v>
      </c>
      <c r="G188" s="216"/>
      <c r="H188" s="216"/>
      <c r="I188" s="216"/>
      <c r="J188" s="216"/>
      <c r="K188" s="298" t="s">
        <v>114</v>
      </c>
      <c r="L188" s="299"/>
      <c r="M188" s="58"/>
      <c r="N188" s="127"/>
      <c r="O188" s="127"/>
      <c r="P188" s="127"/>
      <c r="Q188" s="127"/>
      <c r="R188" s="127"/>
      <c r="S188" s="127"/>
      <c r="T188" s="127"/>
      <c r="U188" s="127"/>
      <c r="V188" s="59"/>
    </row>
    <row r="189" spans="1:22" ht="17.25" hidden="1" customHeight="1" outlineLevel="1">
      <c r="A189" s="95"/>
      <c r="B189" s="243"/>
      <c r="C189" s="244"/>
      <c r="D189" s="244"/>
      <c r="E189" s="91">
        <v>38</v>
      </c>
      <c r="F189" s="216" t="s">
        <v>95</v>
      </c>
      <c r="G189" s="216"/>
      <c r="H189" s="216"/>
      <c r="I189" s="216"/>
      <c r="J189" s="216"/>
      <c r="K189" s="298" t="s">
        <v>114</v>
      </c>
      <c r="L189" s="299"/>
      <c r="M189" s="58"/>
      <c r="N189" s="127"/>
      <c r="O189" s="127"/>
      <c r="P189" s="127"/>
      <c r="Q189" s="127"/>
      <c r="R189" s="127"/>
      <c r="S189" s="127"/>
      <c r="T189" s="127"/>
      <c r="U189" s="127"/>
      <c r="V189" s="59"/>
    </row>
    <row r="190" spans="1:22" ht="17.25" hidden="1" customHeight="1" outlineLevel="1">
      <c r="A190" s="95"/>
      <c r="B190" s="243"/>
      <c r="C190" s="244"/>
      <c r="D190" s="244"/>
      <c r="E190" s="91" t="s">
        <v>89</v>
      </c>
      <c r="F190" s="216" t="s">
        <v>96</v>
      </c>
      <c r="G190" s="216"/>
      <c r="H190" s="216"/>
      <c r="I190" s="216"/>
      <c r="J190" s="216"/>
      <c r="K190" s="298" t="s">
        <v>114</v>
      </c>
      <c r="L190" s="299"/>
      <c r="M190" s="58"/>
      <c r="N190" s="127"/>
      <c r="O190" s="127"/>
      <c r="P190" s="127"/>
      <c r="Q190" s="127"/>
      <c r="R190" s="127"/>
      <c r="S190" s="127"/>
      <c r="T190" s="127"/>
      <c r="U190" s="127"/>
      <c r="V190" s="59"/>
    </row>
    <row r="191" spans="1:22" ht="17.25" hidden="1" customHeight="1" outlineLevel="1">
      <c r="A191" s="95"/>
      <c r="B191" s="245"/>
      <c r="C191" s="246"/>
      <c r="D191" s="246"/>
      <c r="E191" s="92">
        <v>62</v>
      </c>
      <c r="F191" s="240" t="s">
        <v>99</v>
      </c>
      <c r="G191" s="240"/>
      <c r="H191" s="240"/>
      <c r="I191" s="240"/>
      <c r="J191" s="240"/>
      <c r="K191" s="298" t="s">
        <v>114</v>
      </c>
      <c r="L191" s="299"/>
      <c r="M191" s="60"/>
      <c r="N191" s="128"/>
      <c r="O191" s="128"/>
      <c r="P191" s="128"/>
      <c r="Q191" s="128"/>
      <c r="R191" s="128"/>
      <c r="S191" s="128"/>
      <c r="T191" s="128"/>
      <c r="U191" s="128"/>
      <c r="V191" s="62"/>
    </row>
    <row r="192" spans="1:22" ht="31.5" hidden="1" customHeight="1" outlineLevel="1">
      <c r="A192" s="95"/>
      <c r="B192" s="235" t="s">
        <v>68</v>
      </c>
      <c r="C192" s="236"/>
      <c r="D192" s="236"/>
      <c r="E192" s="261" t="s">
        <v>101</v>
      </c>
      <c r="F192" s="262"/>
      <c r="G192" s="262"/>
      <c r="H192" s="262"/>
      <c r="I192" s="262"/>
      <c r="J192" s="262"/>
      <c r="K192" s="262"/>
      <c r="L192" s="262"/>
      <c r="M192" s="262"/>
      <c r="N192" s="262"/>
      <c r="O192" s="262"/>
      <c r="P192" s="262"/>
      <c r="Q192" s="262"/>
      <c r="R192" s="262"/>
      <c r="S192" s="262"/>
      <c r="T192" s="262"/>
      <c r="U192" s="262"/>
      <c r="V192" s="263"/>
    </row>
    <row r="193" spans="1:22" ht="59.25" hidden="1" customHeight="1" outlineLevel="1" thickBot="1">
      <c r="A193" s="95"/>
      <c r="B193" s="220" t="s">
        <v>69</v>
      </c>
      <c r="C193" s="221"/>
      <c r="D193" s="221"/>
      <c r="E193" s="207" t="s">
        <v>86</v>
      </c>
      <c r="F193" s="208"/>
      <c r="G193" s="208"/>
      <c r="H193" s="208"/>
      <c r="I193" s="208"/>
      <c r="J193" s="208"/>
      <c r="K193" s="208"/>
      <c r="L193" s="208"/>
      <c r="M193" s="208"/>
      <c r="N193" s="208"/>
      <c r="O193" s="208"/>
      <c r="P193" s="208"/>
      <c r="Q193" s="208"/>
      <c r="R193" s="208"/>
      <c r="S193" s="208"/>
      <c r="T193" s="208"/>
      <c r="U193" s="208"/>
      <c r="V193" s="209"/>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D10,C1,C8,C9</v>
      </c>
      <c r="B195" s="267" t="s">
        <v>154</v>
      </c>
      <c r="C195" s="268"/>
      <c r="D195" s="268"/>
      <c r="E195" s="268"/>
      <c r="F195" s="268"/>
      <c r="G195" s="168"/>
      <c r="H195" s="168"/>
      <c r="I195" s="168"/>
      <c r="J195" s="168"/>
      <c r="K195" s="168"/>
      <c r="L195" s="168"/>
      <c r="M195" s="168"/>
      <c r="N195" s="168"/>
      <c r="O195" s="168"/>
      <c r="P195" s="168"/>
      <c r="Q195" s="168"/>
      <c r="R195" s="168"/>
      <c r="S195" s="168"/>
      <c r="T195" s="168"/>
      <c r="U195" s="168"/>
      <c r="V195" s="169"/>
    </row>
    <row r="196" spans="1:22" ht="74.25" customHeight="1" outlineLevel="1" thickBot="1">
      <c r="A196" s="95"/>
      <c r="B196" s="253" t="s">
        <v>66</v>
      </c>
      <c r="C196" s="254"/>
      <c r="D196" s="254"/>
      <c r="E196" s="255" t="s">
        <v>83</v>
      </c>
      <c r="F196" s="256"/>
      <c r="G196" s="256"/>
      <c r="H196" s="256"/>
      <c r="I196" s="256"/>
      <c r="J196" s="256"/>
      <c r="K196" s="256"/>
      <c r="L196" s="256"/>
      <c r="M196" s="256"/>
      <c r="N196" s="256"/>
      <c r="O196" s="256"/>
      <c r="P196" s="256"/>
      <c r="Q196" s="256"/>
      <c r="R196" s="256"/>
      <c r="S196" s="256"/>
      <c r="T196" s="256"/>
      <c r="U196" s="256"/>
      <c r="V196" s="257"/>
    </row>
    <row r="197" spans="1:22" ht="46.5" customHeight="1" outlineLevel="1">
      <c r="A197" s="95"/>
      <c r="B197" s="212" t="s">
        <v>81</v>
      </c>
      <c r="C197" s="213"/>
      <c r="D197" s="214"/>
      <c r="E197" s="258" t="s">
        <v>84</v>
      </c>
      <c r="F197" s="259"/>
      <c r="G197" s="259"/>
      <c r="H197" s="259"/>
      <c r="I197" s="259"/>
      <c r="J197" s="259"/>
      <c r="K197" s="259"/>
      <c r="L197" s="259"/>
      <c r="M197" s="259"/>
      <c r="N197" s="259"/>
      <c r="O197" s="259"/>
      <c r="P197" s="259"/>
      <c r="Q197" s="259"/>
      <c r="R197" s="259"/>
      <c r="S197" s="259"/>
      <c r="T197" s="259"/>
      <c r="U197" s="259"/>
      <c r="V197" s="260"/>
    </row>
    <row r="198" spans="1:22" ht="52.5" customHeight="1" outlineLevel="1">
      <c r="A198" s="95"/>
      <c r="B198" s="235" t="s">
        <v>82</v>
      </c>
      <c r="C198" s="236"/>
      <c r="D198" s="236"/>
      <c r="E198" s="261" t="s">
        <v>102</v>
      </c>
      <c r="F198" s="262"/>
      <c r="G198" s="262"/>
      <c r="H198" s="262"/>
      <c r="I198" s="262"/>
      <c r="J198" s="262"/>
      <c r="K198" s="262"/>
      <c r="L198" s="262"/>
      <c r="M198" s="262"/>
      <c r="N198" s="262"/>
      <c r="O198" s="262"/>
      <c r="P198" s="262"/>
      <c r="Q198" s="262"/>
      <c r="R198" s="262"/>
      <c r="S198" s="262"/>
      <c r="T198" s="262"/>
      <c r="U198" s="262"/>
      <c r="V198" s="263"/>
    </row>
    <row r="199" spans="1:22" ht="43.5" customHeight="1" outlineLevel="1">
      <c r="A199" s="95"/>
      <c r="B199" s="241" t="s">
        <v>67</v>
      </c>
      <c r="C199" s="242"/>
      <c r="D199" s="242"/>
      <c r="E199" s="264" t="s">
        <v>85</v>
      </c>
      <c r="F199" s="265"/>
      <c r="G199" s="265"/>
      <c r="H199" s="265"/>
      <c r="I199" s="265"/>
      <c r="J199" s="265"/>
      <c r="K199" s="265"/>
      <c r="L199" s="265"/>
      <c r="M199" s="265"/>
      <c r="N199" s="265"/>
      <c r="O199" s="265"/>
      <c r="P199" s="265"/>
      <c r="Q199" s="265"/>
      <c r="R199" s="265"/>
      <c r="S199" s="265"/>
      <c r="T199" s="265"/>
      <c r="U199" s="265"/>
      <c r="V199" s="266"/>
    </row>
    <row r="200" spans="1:22" ht="17.25" customHeight="1" outlineLevel="1">
      <c r="A200" s="95"/>
      <c r="B200" s="243"/>
      <c r="C200" s="244"/>
      <c r="D200" s="244"/>
      <c r="E200" s="90" t="s">
        <v>87</v>
      </c>
      <c r="F200" s="215" t="s">
        <v>97</v>
      </c>
      <c r="G200" s="215"/>
      <c r="H200" s="215"/>
      <c r="I200" s="215"/>
      <c r="J200" s="215"/>
      <c r="K200" s="215" t="s">
        <v>98</v>
      </c>
      <c r="L200" s="217"/>
      <c r="M200" s="58"/>
      <c r="N200" s="159"/>
      <c r="O200" s="159"/>
      <c r="P200" s="159"/>
      <c r="Q200" s="159"/>
      <c r="R200" s="159"/>
      <c r="S200" s="159"/>
      <c r="T200" s="159"/>
      <c r="U200" s="159"/>
      <c r="V200" s="59"/>
    </row>
    <row r="201" spans="1:22" ht="17.25" customHeight="1" outlineLevel="1">
      <c r="A201" s="95"/>
      <c r="B201" s="243"/>
      <c r="C201" s="244"/>
      <c r="D201" s="244"/>
      <c r="E201" s="91">
        <v>27</v>
      </c>
      <c r="F201" s="216" t="s">
        <v>90</v>
      </c>
      <c r="G201" s="216"/>
      <c r="H201" s="216"/>
      <c r="I201" s="216"/>
      <c r="J201" s="216"/>
      <c r="K201" s="218" t="s">
        <v>100</v>
      </c>
      <c r="L201" s="219"/>
      <c r="M201" s="58"/>
      <c r="N201" s="159"/>
      <c r="O201" s="159"/>
      <c r="P201" s="159"/>
      <c r="Q201" s="159"/>
      <c r="R201" s="159"/>
      <c r="S201" s="159"/>
      <c r="T201" s="159"/>
      <c r="U201" s="159"/>
      <c r="V201" s="59"/>
    </row>
    <row r="202" spans="1:22" ht="17.25" customHeight="1" outlineLevel="1">
      <c r="A202" s="95"/>
      <c r="B202" s="243"/>
      <c r="C202" s="244"/>
      <c r="D202" s="244"/>
      <c r="E202" s="91">
        <v>33</v>
      </c>
      <c r="F202" s="216" t="s">
        <v>91</v>
      </c>
      <c r="G202" s="216"/>
      <c r="H202" s="216"/>
      <c r="I202" s="216"/>
      <c r="J202" s="216"/>
      <c r="K202" s="218" t="s">
        <v>100</v>
      </c>
      <c r="L202" s="219"/>
      <c r="M202" s="58"/>
      <c r="N202" s="159"/>
      <c r="O202" s="159"/>
      <c r="P202" s="159"/>
      <c r="Q202" s="159"/>
      <c r="R202" s="159"/>
      <c r="S202" s="159"/>
      <c r="T202" s="159"/>
      <c r="U202" s="159"/>
      <c r="V202" s="59"/>
    </row>
    <row r="203" spans="1:22" ht="17.25" customHeight="1" outlineLevel="1">
      <c r="A203" s="95"/>
      <c r="B203" s="243"/>
      <c r="C203" s="244"/>
      <c r="D203" s="244"/>
      <c r="E203" s="91">
        <v>35</v>
      </c>
      <c r="F203" s="216" t="s">
        <v>92</v>
      </c>
      <c r="G203" s="216"/>
      <c r="H203" s="216"/>
      <c r="I203" s="216"/>
      <c r="J203" s="216"/>
      <c r="K203" s="218" t="s">
        <v>100</v>
      </c>
      <c r="L203" s="219"/>
      <c r="M203" s="58"/>
      <c r="N203" s="159"/>
      <c r="O203" s="159"/>
      <c r="P203" s="159"/>
      <c r="Q203" s="159"/>
      <c r="R203" s="159"/>
      <c r="S203" s="159"/>
      <c r="T203" s="159"/>
      <c r="U203" s="159"/>
      <c r="V203" s="59"/>
    </row>
    <row r="204" spans="1:22" ht="17.25" customHeight="1" outlineLevel="1">
      <c r="A204" s="95"/>
      <c r="B204" s="243"/>
      <c r="C204" s="244"/>
      <c r="D204" s="244"/>
      <c r="E204" s="91" t="s">
        <v>88</v>
      </c>
      <c r="F204" s="216" t="s">
        <v>93</v>
      </c>
      <c r="G204" s="216"/>
      <c r="H204" s="216"/>
      <c r="I204" s="216"/>
      <c r="J204" s="216"/>
      <c r="K204" s="218" t="s">
        <v>100</v>
      </c>
      <c r="L204" s="219"/>
      <c r="M204" s="58"/>
      <c r="N204" s="159"/>
      <c r="O204" s="159"/>
      <c r="P204" s="159"/>
      <c r="Q204" s="159"/>
      <c r="R204" s="159"/>
      <c r="S204" s="159"/>
      <c r="T204" s="159"/>
      <c r="U204" s="159"/>
      <c r="V204" s="59"/>
    </row>
    <row r="205" spans="1:22" ht="17.25" customHeight="1" outlineLevel="1">
      <c r="A205" s="95"/>
      <c r="B205" s="243"/>
      <c r="C205" s="244"/>
      <c r="D205" s="244"/>
      <c r="E205" s="91">
        <v>36</v>
      </c>
      <c r="F205" s="216" t="s">
        <v>94</v>
      </c>
      <c r="G205" s="216"/>
      <c r="H205" s="216"/>
      <c r="I205" s="216"/>
      <c r="J205" s="216"/>
      <c r="K205" s="218" t="s">
        <v>100</v>
      </c>
      <c r="L205" s="219"/>
      <c r="M205" s="58"/>
      <c r="N205" s="159"/>
      <c r="O205" s="159"/>
      <c r="P205" s="159"/>
      <c r="Q205" s="159"/>
      <c r="R205" s="159"/>
      <c r="S205" s="159"/>
      <c r="T205" s="159"/>
      <c r="U205" s="159"/>
      <c r="V205" s="59"/>
    </row>
    <row r="206" spans="1:22" ht="17.25" customHeight="1" outlineLevel="1">
      <c r="A206" s="95"/>
      <c r="B206" s="243"/>
      <c r="C206" s="244"/>
      <c r="D206" s="244"/>
      <c r="E206" s="91">
        <v>38</v>
      </c>
      <c r="F206" s="216" t="s">
        <v>95</v>
      </c>
      <c r="G206" s="216"/>
      <c r="H206" s="216"/>
      <c r="I206" s="216"/>
      <c r="J206" s="216"/>
      <c r="K206" s="218" t="s">
        <v>100</v>
      </c>
      <c r="L206" s="219"/>
      <c r="M206" s="58"/>
      <c r="N206" s="159"/>
      <c r="O206" s="159"/>
      <c r="P206" s="159"/>
      <c r="Q206" s="159"/>
      <c r="R206" s="159"/>
      <c r="S206" s="159"/>
      <c r="T206" s="159"/>
      <c r="U206" s="159"/>
      <c r="V206" s="59"/>
    </row>
    <row r="207" spans="1:22" ht="17.25" customHeight="1" outlineLevel="1">
      <c r="A207" s="95"/>
      <c r="B207" s="243"/>
      <c r="C207" s="244"/>
      <c r="D207" s="244"/>
      <c r="E207" s="91" t="s">
        <v>89</v>
      </c>
      <c r="F207" s="216" t="s">
        <v>96</v>
      </c>
      <c r="G207" s="216"/>
      <c r="H207" s="216"/>
      <c r="I207" s="216"/>
      <c r="J207" s="216"/>
      <c r="K207" s="218" t="s">
        <v>100</v>
      </c>
      <c r="L207" s="219"/>
      <c r="M207" s="58"/>
      <c r="N207" s="159"/>
      <c r="O207" s="159"/>
      <c r="P207" s="159"/>
      <c r="Q207" s="159"/>
      <c r="R207" s="159"/>
      <c r="S207" s="159"/>
      <c r="T207" s="159"/>
      <c r="U207" s="159"/>
      <c r="V207" s="59"/>
    </row>
    <row r="208" spans="1:22" ht="17.25" customHeight="1" outlineLevel="1">
      <c r="A208" s="95"/>
      <c r="B208" s="245"/>
      <c r="C208" s="246"/>
      <c r="D208" s="246"/>
      <c r="E208" s="92">
        <v>62</v>
      </c>
      <c r="F208" s="240" t="s">
        <v>99</v>
      </c>
      <c r="G208" s="240"/>
      <c r="H208" s="240"/>
      <c r="I208" s="240"/>
      <c r="J208" s="240"/>
      <c r="K208" s="218" t="s">
        <v>100</v>
      </c>
      <c r="L208" s="219"/>
      <c r="M208" s="60"/>
      <c r="N208" s="160"/>
      <c r="O208" s="160"/>
      <c r="P208" s="160"/>
      <c r="Q208" s="160"/>
      <c r="R208" s="160"/>
      <c r="S208" s="160"/>
      <c r="T208" s="160"/>
      <c r="U208" s="160"/>
      <c r="V208" s="62"/>
    </row>
    <row r="209" spans="1:22" ht="31.5" customHeight="1" outlineLevel="1">
      <c r="A209" s="95"/>
      <c r="B209" s="235" t="s">
        <v>68</v>
      </c>
      <c r="C209" s="236"/>
      <c r="D209" s="236"/>
      <c r="E209" s="261" t="str">
        <f>VLOOKUP($E$5,[1]Sheet1!$B$2:$BY$60,55,FALSE)</f>
        <v xml:space="preserve">Działanie studialne umożliwiające przyszłościowe określenie działań związanych ze zminimalizowaniem występowania zanieczyszczeń wód morskich mikrocząstekami plastiku  i redukcji wpływu na poszczególne elementy środowiska morskiego. </v>
      </c>
      <c r="F209" s="262"/>
      <c r="G209" s="262"/>
      <c r="H209" s="262"/>
      <c r="I209" s="262"/>
      <c r="J209" s="262"/>
      <c r="K209" s="262"/>
      <c r="L209" s="262"/>
      <c r="M209" s="262"/>
      <c r="N209" s="262"/>
      <c r="O209" s="262"/>
      <c r="P209" s="262"/>
      <c r="Q209" s="262"/>
      <c r="R209" s="262"/>
      <c r="S209" s="262"/>
      <c r="T209" s="262"/>
      <c r="U209" s="262"/>
      <c r="V209" s="263"/>
    </row>
    <row r="210" spans="1:22" ht="59.25" customHeight="1" outlineLevel="1" thickBot="1">
      <c r="A210" s="95"/>
      <c r="B210" s="220" t="s">
        <v>69</v>
      </c>
      <c r="C210" s="221"/>
      <c r="D210" s="221"/>
      <c r="E210" s="207" t="str">
        <f>VLOOKUP($E$5,[1]Sheet1!$B$2:$BY$60,66,FALSE)</f>
        <v>Ryby, ssaki, ptaki</v>
      </c>
      <c r="F210" s="208"/>
      <c r="G210" s="208"/>
      <c r="H210" s="208"/>
      <c r="I210" s="208"/>
      <c r="J210" s="208"/>
      <c r="K210" s="208"/>
      <c r="L210" s="208"/>
      <c r="M210" s="208"/>
      <c r="N210" s="208"/>
      <c r="O210" s="208"/>
      <c r="P210" s="208"/>
      <c r="Q210" s="208"/>
      <c r="R210" s="208"/>
      <c r="S210" s="208"/>
      <c r="T210" s="208"/>
      <c r="U210" s="208"/>
      <c r="V210" s="209"/>
    </row>
    <row r="211" spans="1:22" hidden="1">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66</v>
      </c>
      <c r="C212" s="254"/>
      <c r="D212" s="254"/>
      <c r="E212" s="288" t="s">
        <v>103</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81</v>
      </c>
      <c r="C213" s="213"/>
      <c r="D213" s="214"/>
      <c r="E213" s="258" t="s">
        <v>104</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82</v>
      </c>
      <c r="C214" s="236"/>
      <c r="D214" s="236"/>
      <c r="E214" s="261" t="s">
        <v>105</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67</v>
      </c>
      <c r="C215" s="242"/>
      <c r="D215" s="242"/>
      <c r="E215" s="264" t="s">
        <v>85</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87</v>
      </c>
      <c r="F216" s="215" t="s">
        <v>97</v>
      </c>
      <c r="G216" s="215"/>
      <c r="H216" s="215"/>
      <c r="I216" s="215"/>
      <c r="J216" s="215"/>
      <c r="K216" s="215" t="s">
        <v>98</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90</v>
      </c>
      <c r="G217" s="216"/>
      <c r="H217" s="216"/>
      <c r="I217" s="216"/>
      <c r="J217" s="216"/>
      <c r="K217" s="298" t="s">
        <v>106</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91</v>
      </c>
      <c r="G218" s="216"/>
      <c r="H218" s="216"/>
      <c r="I218" s="216"/>
      <c r="J218" s="216"/>
      <c r="K218" s="298" t="s">
        <v>106</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92</v>
      </c>
      <c r="G219" s="216"/>
      <c r="H219" s="216"/>
      <c r="I219" s="216"/>
      <c r="J219" s="216"/>
      <c r="K219" s="298" t="s">
        <v>106</v>
      </c>
      <c r="L219" s="299"/>
      <c r="M219" s="129"/>
      <c r="N219" s="130"/>
      <c r="O219" s="130"/>
      <c r="P219" s="159"/>
      <c r="Q219" s="159"/>
      <c r="R219" s="159"/>
      <c r="S219" s="159"/>
      <c r="T219" s="159"/>
      <c r="U219" s="159"/>
      <c r="V219" s="59"/>
    </row>
    <row r="220" spans="1:22" ht="17.25" hidden="1" customHeight="1" outlineLevel="1">
      <c r="A220" s="95"/>
      <c r="B220" s="243"/>
      <c r="C220" s="244"/>
      <c r="D220" s="244"/>
      <c r="E220" s="91" t="s">
        <v>88</v>
      </c>
      <c r="F220" s="216" t="s">
        <v>93</v>
      </c>
      <c r="G220" s="216"/>
      <c r="H220" s="216"/>
      <c r="I220" s="216"/>
      <c r="J220" s="216"/>
      <c r="K220" s="298" t="s">
        <v>106</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94</v>
      </c>
      <c r="G221" s="216"/>
      <c r="H221" s="216"/>
      <c r="I221" s="216"/>
      <c r="J221" s="216"/>
      <c r="K221" s="298" t="s">
        <v>106</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95</v>
      </c>
      <c r="G222" s="216"/>
      <c r="H222" s="216"/>
      <c r="I222" s="216"/>
      <c r="J222" s="216"/>
      <c r="K222" s="298" t="s">
        <v>106</v>
      </c>
      <c r="L222" s="299"/>
      <c r="M222" s="58"/>
      <c r="N222" s="159"/>
      <c r="O222" s="159"/>
      <c r="P222" s="159"/>
      <c r="Q222" s="159"/>
      <c r="R222" s="159"/>
      <c r="S222" s="159"/>
      <c r="T222" s="159"/>
      <c r="U222" s="159"/>
      <c r="V222" s="59"/>
    </row>
    <row r="223" spans="1:22" ht="17.25" hidden="1" customHeight="1" outlineLevel="1">
      <c r="A223" s="95"/>
      <c r="B223" s="243"/>
      <c r="C223" s="244"/>
      <c r="D223" s="244"/>
      <c r="E223" s="91" t="s">
        <v>89</v>
      </c>
      <c r="F223" s="216" t="s">
        <v>96</v>
      </c>
      <c r="G223" s="216"/>
      <c r="H223" s="216"/>
      <c r="I223" s="216"/>
      <c r="J223" s="216"/>
      <c r="K223" s="298" t="s">
        <v>106</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99</v>
      </c>
      <c r="G224" s="240"/>
      <c r="H224" s="240"/>
      <c r="I224" s="240"/>
      <c r="J224" s="240"/>
      <c r="K224" s="300" t="s">
        <v>106</v>
      </c>
      <c r="L224" s="301"/>
      <c r="M224" s="60"/>
      <c r="N224" s="160"/>
      <c r="O224" s="160"/>
      <c r="P224" s="160"/>
      <c r="Q224" s="160"/>
      <c r="R224" s="160"/>
      <c r="S224" s="160"/>
      <c r="T224" s="160"/>
      <c r="U224" s="160"/>
      <c r="V224" s="62"/>
    </row>
    <row r="225" spans="1:22" ht="31.5" hidden="1" customHeight="1" outlineLevel="1">
      <c r="A225" s="95"/>
      <c r="B225" s="235" t="s">
        <v>68</v>
      </c>
      <c r="C225" s="236"/>
      <c r="D225" s="236"/>
      <c r="E225" s="302" t="s">
        <v>101</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69</v>
      </c>
      <c r="C226" s="221"/>
      <c r="D226" s="221"/>
      <c r="E226" s="207" t="s">
        <v>86</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66</v>
      </c>
      <c r="C228" s="254"/>
      <c r="D228" s="254"/>
      <c r="E228" s="288" t="s">
        <v>107</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81</v>
      </c>
      <c r="C229" s="213"/>
      <c r="D229" s="214"/>
      <c r="E229" s="258" t="s">
        <v>108</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82</v>
      </c>
      <c r="C230" s="236"/>
      <c r="D230" s="236"/>
      <c r="E230" s="261" t="s">
        <v>109</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67</v>
      </c>
      <c r="C231" s="242"/>
      <c r="D231" s="242"/>
      <c r="E231" s="264" t="s">
        <v>85</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87</v>
      </c>
      <c r="F232" s="215" t="s">
        <v>97</v>
      </c>
      <c r="G232" s="215"/>
      <c r="H232" s="215"/>
      <c r="I232" s="215"/>
      <c r="J232" s="215"/>
      <c r="K232" s="215" t="s">
        <v>98</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90</v>
      </c>
      <c r="G233" s="216"/>
      <c r="H233" s="216"/>
      <c r="I233" s="216"/>
      <c r="J233" s="216"/>
      <c r="K233" s="218" t="s">
        <v>100</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91</v>
      </c>
      <c r="G234" s="216"/>
      <c r="H234" s="216"/>
      <c r="I234" s="216"/>
      <c r="J234" s="216"/>
      <c r="K234" s="218" t="s">
        <v>100</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92</v>
      </c>
      <c r="G235" s="216"/>
      <c r="H235" s="216"/>
      <c r="I235" s="216"/>
      <c r="J235" s="216"/>
      <c r="K235" s="218" t="s">
        <v>100</v>
      </c>
      <c r="L235" s="219"/>
      <c r="M235" s="58"/>
      <c r="N235" s="130"/>
      <c r="O235" s="130"/>
      <c r="P235" s="130"/>
      <c r="Q235" s="159"/>
      <c r="R235" s="159"/>
      <c r="S235" s="159"/>
      <c r="T235" s="159"/>
      <c r="U235" s="159"/>
      <c r="V235" s="59"/>
    </row>
    <row r="236" spans="1:22" ht="17.25" hidden="1" customHeight="1" outlineLevel="1">
      <c r="A236" s="95"/>
      <c r="B236" s="243"/>
      <c r="C236" s="244"/>
      <c r="D236" s="244"/>
      <c r="E236" s="91" t="s">
        <v>88</v>
      </c>
      <c r="F236" s="216" t="s">
        <v>93</v>
      </c>
      <c r="G236" s="216"/>
      <c r="H236" s="216"/>
      <c r="I236" s="216"/>
      <c r="J236" s="216"/>
      <c r="K236" s="218" t="s">
        <v>100</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94</v>
      </c>
      <c r="G237" s="216"/>
      <c r="H237" s="216"/>
      <c r="I237" s="216"/>
      <c r="J237" s="216"/>
      <c r="K237" s="218" t="s">
        <v>100</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95</v>
      </c>
      <c r="G238" s="216"/>
      <c r="H238" s="216"/>
      <c r="I238" s="216"/>
      <c r="J238" s="216"/>
      <c r="K238" s="218" t="s">
        <v>100</v>
      </c>
      <c r="L238" s="219"/>
      <c r="M238" s="58"/>
      <c r="N238" s="159"/>
      <c r="O238" s="159"/>
      <c r="P238" s="159"/>
      <c r="Q238" s="159"/>
      <c r="R238" s="159"/>
      <c r="S238" s="159"/>
      <c r="T238" s="159"/>
      <c r="U238" s="159"/>
      <c r="V238" s="59"/>
    </row>
    <row r="239" spans="1:22" ht="17.25" hidden="1" customHeight="1" outlineLevel="1">
      <c r="A239" s="95"/>
      <c r="B239" s="243"/>
      <c r="C239" s="244"/>
      <c r="D239" s="244"/>
      <c r="E239" s="91" t="s">
        <v>89</v>
      </c>
      <c r="F239" s="216" t="s">
        <v>96</v>
      </c>
      <c r="G239" s="216"/>
      <c r="H239" s="216"/>
      <c r="I239" s="216"/>
      <c r="J239" s="216"/>
      <c r="K239" s="218" t="s">
        <v>100</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99</v>
      </c>
      <c r="G240" s="240"/>
      <c r="H240" s="240"/>
      <c r="I240" s="240"/>
      <c r="J240" s="240"/>
      <c r="K240" s="218" t="s">
        <v>100</v>
      </c>
      <c r="L240" s="219"/>
      <c r="M240" s="60"/>
      <c r="N240" s="160"/>
      <c r="O240" s="160"/>
      <c r="P240" s="160"/>
      <c r="Q240" s="160"/>
      <c r="R240" s="160"/>
      <c r="S240" s="160"/>
      <c r="T240" s="160"/>
      <c r="U240" s="160"/>
      <c r="V240" s="62"/>
    </row>
    <row r="241" spans="1:22" ht="31.5" hidden="1" customHeight="1" outlineLevel="1">
      <c r="A241" s="95"/>
      <c r="B241" s="235" t="s">
        <v>68</v>
      </c>
      <c r="C241" s="236"/>
      <c r="D241" s="236"/>
      <c r="E241" s="261" t="s">
        <v>101</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69</v>
      </c>
      <c r="C242" s="221"/>
      <c r="D242" s="221"/>
      <c r="E242" s="207" t="s">
        <v>86</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66</v>
      </c>
      <c r="C244" s="254"/>
      <c r="D244" s="254"/>
      <c r="E244" s="288" t="s">
        <v>110</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81</v>
      </c>
      <c r="C245" s="213"/>
      <c r="D245" s="214"/>
      <c r="E245" s="258" t="s">
        <v>111</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82</v>
      </c>
      <c r="C246" s="236"/>
      <c r="D246" s="236"/>
      <c r="E246" s="261" t="s">
        <v>112</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67</v>
      </c>
      <c r="C247" s="242"/>
      <c r="D247" s="242"/>
      <c r="E247" s="264" t="s">
        <v>85</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87</v>
      </c>
      <c r="F248" s="215" t="s">
        <v>97</v>
      </c>
      <c r="G248" s="215"/>
      <c r="H248" s="215"/>
      <c r="I248" s="215"/>
      <c r="J248" s="215"/>
      <c r="K248" s="215" t="s">
        <v>98</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90</v>
      </c>
      <c r="G249" s="216"/>
      <c r="H249" s="216"/>
      <c r="I249" s="216"/>
      <c r="J249" s="216"/>
      <c r="K249" s="304" t="s">
        <v>113</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91</v>
      </c>
      <c r="G250" s="216"/>
      <c r="H250" s="216"/>
      <c r="I250" s="216"/>
      <c r="J250" s="216"/>
      <c r="K250" s="298" t="s">
        <v>114</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92</v>
      </c>
      <c r="G251" s="216"/>
      <c r="H251" s="216"/>
      <c r="I251" s="216"/>
      <c r="J251" s="216"/>
      <c r="K251" s="304" t="s">
        <v>113</v>
      </c>
      <c r="L251" s="305"/>
      <c r="M251" s="58"/>
      <c r="N251" s="159"/>
      <c r="O251" s="159"/>
      <c r="P251" s="159"/>
      <c r="Q251" s="159"/>
      <c r="R251" s="159"/>
      <c r="S251" s="159"/>
      <c r="T251" s="159"/>
      <c r="U251" s="159"/>
      <c r="V251" s="59"/>
    </row>
    <row r="252" spans="1:22" ht="17.25" hidden="1" customHeight="1" outlineLevel="1">
      <c r="A252" s="95"/>
      <c r="B252" s="243"/>
      <c r="C252" s="244"/>
      <c r="D252" s="244"/>
      <c r="E252" s="91" t="s">
        <v>88</v>
      </c>
      <c r="F252" s="216" t="s">
        <v>93</v>
      </c>
      <c r="G252" s="216"/>
      <c r="H252" s="216"/>
      <c r="I252" s="216"/>
      <c r="J252" s="216"/>
      <c r="K252" s="304" t="s">
        <v>113</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94</v>
      </c>
      <c r="G253" s="216"/>
      <c r="H253" s="216"/>
      <c r="I253" s="216"/>
      <c r="J253" s="216"/>
      <c r="K253" s="304" t="s">
        <v>113</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95</v>
      </c>
      <c r="G254" s="216"/>
      <c r="H254" s="216"/>
      <c r="I254" s="216"/>
      <c r="J254" s="216"/>
      <c r="K254" s="304" t="s">
        <v>113</v>
      </c>
      <c r="L254" s="305"/>
      <c r="M254" s="58"/>
      <c r="N254" s="159"/>
      <c r="O254" s="159"/>
      <c r="P254" s="159"/>
      <c r="Q254" s="159"/>
      <c r="R254" s="159"/>
      <c r="S254" s="159"/>
      <c r="T254" s="159"/>
      <c r="U254" s="159"/>
      <c r="V254" s="59"/>
    </row>
    <row r="255" spans="1:22" ht="17.25" hidden="1" customHeight="1" outlineLevel="1">
      <c r="A255" s="95"/>
      <c r="B255" s="243"/>
      <c r="C255" s="244"/>
      <c r="D255" s="244"/>
      <c r="E255" s="91" t="s">
        <v>89</v>
      </c>
      <c r="F255" s="216" t="s">
        <v>96</v>
      </c>
      <c r="G255" s="216"/>
      <c r="H255" s="216"/>
      <c r="I255" s="216"/>
      <c r="J255" s="216"/>
      <c r="K255" s="298" t="s">
        <v>114</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99</v>
      </c>
      <c r="G256" s="240"/>
      <c r="H256" s="240"/>
      <c r="I256" s="240"/>
      <c r="J256" s="240"/>
      <c r="K256" s="304" t="s">
        <v>113</v>
      </c>
      <c r="L256" s="305"/>
      <c r="M256" s="60"/>
      <c r="N256" s="160"/>
      <c r="O256" s="160"/>
      <c r="P256" s="160"/>
      <c r="Q256" s="160"/>
      <c r="R256" s="160"/>
      <c r="S256" s="160"/>
      <c r="T256" s="160"/>
      <c r="U256" s="160"/>
      <c r="V256" s="62"/>
    </row>
    <row r="257" spans="1:22" ht="31.5" hidden="1" customHeight="1" outlineLevel="1">
      <c r="A257" s="95"/>
      <c r="B257" s="235" t="s">
        <v>68</v>
      </c>
      <c r="C257" s="236"/>
      <c r="D257" s="236"/>
      <c r="E257" s="261" t="s">
        <v>101</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69</v>
      </c>
      <c r="C258" s="221"/>
      <c r="D258" s="221"/>
      <c r="E258" s="207" t="s">
        <v>86</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3" t="s">
        <v>66</v>
      </c>
      <c r="C260" s="254"/>
      <c r="D260" s="254"/>
      <c r="E260" s="288" t="s">
        <v>115</v>
      </c>
      <c r="F260" s="289"/>
      <c r="G260" s="289"/>
      <c r="H260" s="289"/>
      <c r="I260" s="289"/>
      <c r="J260" s="289"/>
      <c r="K260" s="289"/>
      <c r="L260" s="289"/>
      <c r="M260" s="289"/>
      <c r="N260" s="289"/>
      <c r="O260" s="289"/>
      <c r="P260" s="289"/>
      <c r="Q260" s="289"/>
      <c r="R260" s="289"/>
      <c r="S260" s="289"/>
      <c r="T260" s="289"/>
      <c r="U260" s="289"/>
      <c r="V260" s="290"/>
    </row>
    <row r="261" spans="1:22" ht="46.5" hidden="1" customHeight="1" outlineLevel="1">
      <c r="A261" s="95"/>
      <c r="B261" s="212" t="s">
        <v>81</v>
      </c>
      <c r="C261" s="213"/>
      <c r="D261" s="214"/>
      <c r="E261" s="258" t="s">
        <v>116</v>
      </c>
      <c r="F261" s="259"/>
      <c r="G261" s="259"/>
      <c r="H261" s="259"/>
      <c r="I261" s="259"/>
      <c r="J261" s="259"/>
      <c r="K261" s="259"/>
      <c r="L261" s="259"/>
      <c r="M261" s="259"/>
      <c r="N261" s="259"/>
      <c r="O261" s="259"/>
      <c r="P261" s="259"/>
      <c r="Q261" s="259"/>
      <c r="R261" s="259"/>
      <c r="S261" s="259"/>
      <c r="T261" s="259"/>
      <c r="U261" s="259"/>
      <c r="V261" s="260"/>
    </row>
    <row r="262" spans="1:22" ht="105.75" hidden="1" customHeight="1" outlineLevel="1">
      <c r="A262" s="95"/>
      <c r="B262" s="235" t="s">
        <v>82</v>
      </c>
      <c r="C262" s="236"/>
      <c r="D262" s="236"/>
      <c r="E262" s="261" t="s">
        <v>117</v>
      </c>
      <c r="F262" s="291"/>
      <c r="G262" s="291"/>
      <c r="H262" s="291"/>
      <c r="I262" s="291"/>
      <c r="J262" s="291"/>
      <c r="K262" s="291"/>
      <c r="L262" s="291"/>
      <c r="M262" s="291"/>
      <c r="N262" s="291"/>
      <c r="O262" s="291"/>
      <c r="P262" s="291"/>
      <c r="Q262" s="291"/>
      <c r="R262" s="291"/>
      <c r="S262" s="291"/>
      <c r="T262" s="291"/>
      <c r="U262" s="291"/>
      <c r="V262" s="292"/>
    </row>
    <row r="263" spans="1:22" ht="43.5" hidden="1" customHeight="1" outlineLevel="1">
      <c r="A263" s="95"/>
      <c r="B263" s="241" t="s">
        <v>67</v>
      </c>
      <c r="C263" s="242"/>
      <c r="D263" s="242"/>
      <c r="E263" s="264" t="s">
        <v>85</v>
      </c>
      <c r="F263" s="265"/>
      <c r="G263" s="265"/>
      <c r="H263" s="265"/>
      <c r="I263" s="265"/>
      <c r="J263" s="265"/>
      <c r="K263" s="265"/>
      <c r="L263" s="265"/>
      <c r="M263" s="265"/>
      <c r="N263" s="265"/>
      <c r="O263" s="265"/>
      <c r="P263" s="265"/>
      <c r="Q263" s="265"/>
      <c r="R263" s="265"/>
      <c r="S263" s="265"/>
      <c r="T263" s="265"/>
      <c r="U263" s="265"/>
      <c r="V263" s="266"/>
    </row>
    <row r="264" spans="1:22" ht="17.25" hidden="1" customHeight="1" outlineLevel="1">
      <c r="A264" s="95"/>
      <c r="B264" s="243"/>
      <c r="C264" s="244"/>
      <c r="D264" s="244"/>
      <c r="E264" s="90" t="s">
        <v>87</v>
      </c>
      <c r="F264" s="215" t="s">
        <v>97</v>
      </c>
      <c r="G264" s="215"/>
      <c r="H264" s="215"/>
      <c r="I264" s="215"/>
      <c r="J264" s="215"/>
      <c r="K264" s="215" t="s">
        <v>98</v>
      </c>
      <c r="L264" s="217"/>
      <c r="M264" s="58"/>
      <c r="N264" s="159"/>
      <c r="O264" s="159"/>
      <c r="P264" s="159"/>
      <c r="Q264" s="159"/>
      <c r="R264" s="159"/>
      <c r="S264" s="159"/>
      <c r="T264" s="159"/>
      <c r="U264" s="159"/>
      <c r="V264" s="59"/>
    </row>
    <row r="265" spans="1:22" ht="17.25" hidden="1" customHeight="1" outlineLevel="1">
      <c r="A265" s="95"/>
      <c r="B265" s="243"/>
      <c r="C265" s="244"/>
      <c r="D265" s="244"/>
      <c r="E265" s="91">
        <v>27</v>
      </c>
      <c r="F265" s="216" t="s">
        <v>90</v>
      </c>
      <c r="G265" s="216"/>
      <c r="H265" s="216"/>
      <c r="I265" s="216"/>
      <c r="J265" s="216"/>
      <c r="K265" s="218" t="s">
        <v>100</v>
      </c>
      <c r="L265" s="219"/>
      <c r="M265" s="58"/>
      <c r="N265" s="159"/>
      <c r="O265" s="159"/>
      <c r="P265" s="159"/>
      <c r="Q265" s="159"/>
      <c r="R265" s="159"/>
      <c r="S265" s="159"/>
      <c r="T265" s="159"/>
      <c r="U265" s="159"/>
      <c r="V265" s="59"/>
    </row>
    <row r="266" spans="1:22" ht="17.25" hidden="1" customHeight="1" outlineLevel="1">
      <c r="A266" s="95"/>
      <c r="B266" s="243"/>
      <c r="C266" s="244"/>
      <c r="D266" s="244"/>
      <c r="E266" s="91">
        <v>33</v>
      </c>
      <c r="F266" s="216" t="s">
        <v>91</v>
      </c>
      <c r="G266" s="216"/>
      <c r="H266" s="216"/>
      <c r="I266" s="216"/>
      <c r="J266" s="216"/>
      <c r="K266" s="218" t="s">
        <v>100</v>
      </c>
      <c r="L266" s="219"/>
      <c r="M266" s="58"/>
      <c r="N266" s="159"/>
      <c r="O266" s="159"/>
      <c r="P266" s="159"/>
      <c r="Q266" s="159"/>
      <c r="R266" s="159"/>
      <c r="S266" s="159"/>
      <c r="T266" s="159"/>
      <c r="U266" s="159"/>
      <c r="V266" s="59"/>
    </row>
    <row r="267" spans="1:22" ht="17.25" hidden="1" customHeight="1" outlineLevel="1">
      <c r="A267" s="95"/>
      <c r="B267" s="243"/>
      <c r="C267" s="244"/>
      <c r="D267" s="244"/>
      <c r="E267" s="91">
        <v>35</v>
      </c>
      <c r="F267" s="216" t="s">
        <v>92</v>
      </c>
      <c r="G267" s="216"/>
      <c r="H267" s="216"/>
      <c r="I267" s="216"/>
      <c r="J267" s="216"/>
      <c r="K267" s="218" t="s">
        <v>100</v>
      </c>
      <c r="L267" s="219"/>
      <c r="M267" s="58"/>
      <c r="N267" s="159"/>
      <c r="O267" s="159"/>
      <c r="P267" s="159"/>
      <c r="Q267" s="159"/>
      <c r="R267" s="159"/>
      <c r="S267" s="159"/>
      <c r="T267" s="159"/>
      <c r="U267" s="159"/>
      <c r="V267" s="59"/>
    </row>
    <row r="268" spans="1:22" ht="17.25" hidden="1" customHeight="1" outlineLevel="1">
      <c r="A268" s="95"/>
      <c r="B268" s="243"/>
      <c r="C268" s="244"/>
      <c r="D268" s="244"/>
      <c r="E268" s="91" t="s">
        <v>88</v>
      </c>
      <c r="F268" s="216" t="s">
        <v>93</v>
      </c>
      <c r="G268" s="216"/>
      <c r="H268" s="216"/>
      <c r="I268" s="216"/>
      <c r="J268" s="216"/>
      <c r="K268" s="218" t="s">
        <v>100</v>
      </c>
      <c r="L268" s="219"/>
      <c r="M268" s="58"/>
      <c r="N268" s="159"/>
      <c r="O268" s="159"/>
      <c r="P268" s="159"/>
      <c r="Q268" s="159"/>
      <c r="R268" s="159"/>
      <c r="S268" s="159"/>
      <c r="T268" s="159"/>
      <c r="U268" s="159"/>
      <c r="V268" s="59"/>
    </row>
    <row r="269" spans="1:22" ht="17.25" hidden="1" customHeight="1" outlineLevel="1">
      <c r="A269" s="95"/>
      <c r="B269" s="243"/>
      <c r="C269" s="244"/>
      <c r="D269" s="244"/>
      <c r="E269" s="91">
        <v>36</v>
      </c>
      <c r="F269" s="216" t="s">
        <v>94</v>
      </c>
      <c r="G269" s="216"/>
      <c r="H269" s="216"/>
      <c r="I269" s="216"/>
      <c r="J269" s="216"/>
      <c r="K269" s="218" t="s">
        <v>100</v>
      </c>
      <c r="L269" s="219"/>
      <c r="M269" s="58"/>
      <c r="O269" s="159"/>
      <c r="P269" s="159"/>
      <c r="Q269" s="159"/>
      <c r="R269" s="159"/>
      <c r="S269" s="159"/>
      <c r="T269" s="159"/>
      <c r="U269" s="159"/>
      <c r="V269" s="59"/>
    </row>
    <row r="270" spans="1:22" ht="17.25" hidden="1" customHeight="1" outlineLevel="1">
      <c r="A270" s="95"/>
      <c r="B270" s="243"/>
      <c r="C270" s="244"/>
      <c r="D270" s="244"/>
      <c r="E270" s="91">
        <v>38</v>
      </c>
      <c r="F270" s="216" t="s">
        <v>95</v>
      </c>
      <c r="G270" s="216"/>
      <c r="H270" s="216"/>
      <c r="I270" s="216"/>
      <c r="J270" s="216"/>
      <c r="K270" s="218" t="s">
        <v>100</v>
      </c>
      <c r="L270" s="219"/>
      <c r="M270" s="58"/>
      <c r="N270" s="159"/>
      <c r="O270" s="159"/>
      <c r="P270" s="159"/>
      <c r="Q270" s="159"/>
      <c r="R270" s="159"/>
      <c r="S270" s="159"/>
      <c r="T270" s="159"/>
      <c r="U270" s="159"/>
      <c r="V270" s="59"/>
    </row>
    <row r="271" spans="1:22" ht="17.25" hidden="1" customHeight="1" outlineLevel="1">
      <c r="A271" s="95"/>
      <c r="B271" s="243"/>
      <c r="C271" s="244"/>
      <c r="D271" s="244"/>
      <c r="E271" s="91" t="s">
        <v>89</v>
      </c>
      <c r="F271" s="216" t="s">
        <v>96</v>
      </c>
      <c r="G271" s="216"/>
      <c r="H271" s="216"/>
      <c r="I271" s="216"/>
      <c r="J271" s="216"/>
      <c r="K271" s="218" t="s">
        <v>100</v>
      </c>
      <c r="L271" s="219"/>
      <c r="M271" s="50" t="s">
        <v>118</v>
      </c>
      <c r="O271" s="159"/>
      <c r="P271" s="159"/>
      <c r="Q271" s="159"/>
      <c r="R271" s="159"/>
      <c r="S271" s="159"/>
      <c r="T271" s="159"/>
      <c r="U271" s="159"/>
      <c r="V271" s="59"/>
    </row>
    <row r="272" spans="1:22" ht="17.25" hidden="1" customHeight="1" outlineLevel="1">
      <c r="A272" s="95"/>
      <c r="B272" s="245"/>
      <c r="C272" s="246"/>
      <c r="D272" s="246"/>
      <c r="E272" s="92">
        <v>62</v>
      </c>
      <c r="F272" s="240" t="s">
        <v>99</v>
      </c>
      <c r="G272" s="240"/>
      <c r="H272" s="240"/>
      <c r="I272" s="240"/>
      <c r="J272" s="240"/>
      <c r="K272" s="304" t="s">
        <v>113</v>
      </c>
      <c r="L272" s="305"/>
      <c r="M272" s="60"/>
      <c r="N272" s="160"/>
      <c r="O272" s="160"/>
      <c r="P272" s="160"/>
      <c r="Q272" s="160"/>
      <c r="R272" s="160"/>
      <c r="S272" s="160"/>
      <c r="T272" s="160"/>
      <c r="U272" s="160"/>
      <c r="V272" s="62"/>
    </row>
    <row r="273" spans="1:22" ht="31.5" hidden="1" customHeight="1" outlineLevel="1">
      <c r="A273" s="95"/>
      <c r="B273" s="235" t="s">
        <v>68</v>
      </c>
      <c r="C273" s="236"/>
      <c r="D273" s="236"/>
      <c r="E273" s="261" t="s">
        <v>101</v>
      </c>
      <c r="F273" s="262"/>
      <c r="G273" s="262"/>
      <c r="H273" s="262"/>
      <c r="I273" s="262"/>
      <c r="J273" s="262"/>
      <c r="K273" s="303"/>
      <c r="L273" s="303"/>
      <c r="M273" s="262"/>
      <c r="N273" s="262"/>
      <c r="O273" s="262"/>
      <c r="P273" s="262"/>
      <c r="Q273" s="262"/>
      <c r="R273" s="262"/>
      <c r="S273" s="262"/>
      <c r="T273" s="262"/>
      <c r="U273" s="262"/>
      <c r="V273" s="263"/>
    </row>
    <row r="274" spans="1:22" ht="59.25" hidden="1" customHeight="1" outlineLevel="1" thickBot="1">
      <c r="A274" s="95"/>
      <c r="B274" s="220" t="s">
        <v>69</v>
      </c>
      <c r="C274" s="221"/>
      <c r="D274" s="221"/>
      <c r="E274" s="207" t="s">
        <v>86</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66</v>
      </c>
      <c r="C276" s="254"/>
      <c r="D276" s="254"/>
      <c r="E276" s="288" t="s">
        <v>119</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81</v>
      </c>
      <c r="C277" s="213"/>
      <c r="D277" s="214"/>
      <c r="E277" s="258" t="s">
        <v>120</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82</v>
      </c>
      <c r="C278" s="236"/>
      <c r="D278" s="236"/>
      <c r="E278" s="261" t="s">
        <v>121</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67</v>
      </c>
      <c r="C279" s="242"/>
      <c r="D279" s="242"/>
      <c r="E279" s="264" t="s">
        <v>85</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87</v>
      </c>
      <c r="F280" s="215" t="s">
        <v>97</v>
      </c>
      <c r="G280" s="215"/>
      <c r="H280" s="215"/>
      <c r="I280" s="215"/>
      <c r="J280" s="215"/>
      <c r="K280" s="215" t="s">
        <v>98</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90</v>
      </c>
      <c r="G281" s="216"/>
      <c r="H281" s="216"/>
      <c r="I281" s="216"/>
      <c r="J281" s="216"/>
      <c r="K281" s="218" t="s">
        <v>100</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91</v>
      </c>
      <c r="G282" s="216"/>
      <c r="H282" s="216"/>
      <c r="I282" s="216"/>
      <c r="J282" s="216"/>
      <c r="K282" s="218" t="s">
        <v>100</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92</v>
      </c>
      <c r="G283" s="216"/>
      <c r="H283" s="216"/>
      <c r="I283" s="216"/>
      <c r="J283" s="216"/>
      <c r="K283" s="218" t="s">
        <v>100</v>
      </c>
      <c r="L283" s="219"/>
      <c r="M283" s="58"/>
      <c r="N283" s="159"/>
      <c r="O283" s="159"/>
      <c r="P283" s="159"/>
      <c r="Q283" s="159"/>
      <c r="R283" s="159"/>
      <c r="S283" s="159"/>
      <c r="T283" s="159"/>
      <c r="U283" s="159"/>
      <c r="V283" s="59"/>
    </row>
    <row r="284" spans="1:22" ht="17.25" hidden="1" customHeight="1" outlineLevel="1">
      <c r="A284" s="95"/>
      <c r="B284" s="243"/>
      <c r="C284" s="244"/>
      <c r="D284" s="244"/>
      <c r="E284" s="91" t="s">
        <v>88</v>
      </c>
      <c r="F284" s="216" t="s">
        <v>93</v>
      </c>
      <c r="G284" s="216"/>
      <c r="H284" s="216"/>
      <c r="I284" s="216"/>
      <c r="J284" s="216"/>
      <c r="K284" s="218" t="s">
        <v>100</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94</v>
      </c>
      <c r="G285" s="216"/>
      <c r="H285" s="216"/>
      <c r="I285" s="216"/>
      <c r="J285" s="216"/>
      <c r="K285" s="304" t="s">
        <v>113</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95</v>
      </c>
      <c r="G286" s="216"/>
      <c r="H286" s="216"/>
      <c r="I286" s="216"/>
      <c r="J286" s="216"/>
      <c r="K286" s="218" t="s">
        <v>100</v>
      </c>
      <c r="L286" s="219"/>
      <c r="M286" s="58"/>
      <c r="N286" s="159"/>
      <c r="O286" s="159"/>
      <c r="P286" s="159"/>
      <c r="Q286" s="159"/>
      <c r="R286" s="159"/>
      <c r="S286" s="159"/>
      <c r="T286" s="159"/>
      <c r="U286" s="159"/>
      <c r="V286" s="59"/>
    </row>
    <row r="287" spans="1:22" ht="17.25" hidden="1" customHeight="1" outlineLevel="1">
      <c r="A287" s="95"/>
      <c r="B287" s="243"/>
      <c r="C287" s="244"/>
      <c r="D287" s="244"/>
      <c r="E287" s="91" t="s">
        <v>89</v>
      </c>
      <c r="F287" s="216" t="s">
        <v>96</v>
      </c>
      <c r="G287" s="216"/>
      <c r="H287" s="216"/>
      <c r="I287" s="216"/>
      <c r="J287" s="216"/>
      <c r="K287" s="218" t="s">
        <v>100</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99</v>
      </c>
      <c r="G288" s="240"/>
      <c r="H288" s="240"/>
      <c r="I288" s="240"/>
      <c r="J288" s="240"/>
      <c r="K288" s="306" t="s">
        <v>100</v>
      </c>
      <c r="L288" s="307"/>
      <c r="M288" s="60"/>
      <c r="N288" s="160"/>
      <c r="O288" s="160"/>
      <c r="P288" s="160"/>
      <c r="Q288" s="160"/>
      <c r="R288" s="160"/>
      <c r="S288" s="160"/>
      <c r="T288" s="160"/>
      <c r="U288" s="160"/>
      <c r="V288" s="62"/>
    </row>
    <row r="289" spans="1:22" ht="31.5" hidden="1" customHeight="1" outlineLevel="1">
      <c r="A289" s="95"/>
      <c r="B289" s="235" t="s">
        <v>68</v>
      </c>
      <c r="C289" s="236"/>
      <c r="D289" s="236"/>
      <c r="E289" s="261" t="s">
        <v>101</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69</v>
      </c>
      <c r="C290" s="221"/>
      <c r="D290" s="221"/>
      <c r="E290" s="207" t="s">
        <v>86</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66</v>
      </c>
      <c r="C292" s="254"/>
      <c r="D292" s="254"/>
      <c r="E292" s="288" t="s">
        <v>122</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81</v>
      </c>
      <c r="C293" s="213"/>
      <c r="D293" s="214"/>
      <c r="E293" s="258" t="s">
        <v>123</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82</v>
      </c>
      <c r="C294" s="236"/>
      <c r="D294" s="236"/>
      <c r="E294" s="261" t="s">
        <v>124</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67</v>
      </c>
      <c r="C295" s="242"/>
      <c r="D295" s="242"/>
      <c r="E295" s="264" t="s">
        <v>85</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87</v>
      </c>
      <c r="F296" s="215" t="s">
        <v>97</v>
      </c>
      <c r="G296" s="215"/>
      <c r="H296" s="215"/>
      <c r="I296" s="215"/>
      <c r="J296" s="215"/>
      <c r="K296" s="215" t="s">
        <v>98</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90</v>
      </c>
      <c r="G297" s="216"/>
      <c r="H297" s="216"/>
      <c r="I297" s="216"/>
      <c r="J297" s="216"/>
      <c r="K297" s="304" t="s">
        <v>113</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91</v>
      </c>
      <c r="G298" s="216"/>
      <c r="H298" s="216"/>
      <c r="I298" s="216"/>
      <c r="J298" s="216"/>
      <c r="K298" s="304" t="s">
        <v>113</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92</v>
      </c>
      <c r="G299" s="216"/>
      <c r="H299" s="216"/>
      <c r="I299" s="216"/>
      <c r="J299" s="216"/>
      <c r="K299" s="304" t="s">
        <v>113</v>
      </c>
      <c r="L299" s="305"/>
      <c r="M299" s="58"/>
      <c r="N299" s="159"/>
      <c r="O299" s="159"/>
      <c r="P299" s="159"/>
      <c r="Q299" s="159"/>
      <c r="R299" s="159"/>
      <c r="S299" s="159"/>
      <c r="T299" s="159"/>
      <c r="U299" s="159"/>
      <c r="V299" s="59"/>
    </row>
    <row r="300" spans="1:22" ht="17.25" hidden="1" customHeight="1" outlineLevel="1">
      <c r="A300" s="95"/>
      <c r="B300" s="243"/>
      <c r="C300" s="244"/>
      <c r="D300" s="244"/>
      <c r="E300" s="91" t="s">
        <v>88</v>
      </c>
      <c r="F300" s="216" t="s">
        <v>93</v>
      </c>
      <c r="G300" s="216"/>
      <c r="H300" s="216"/>
      <c r="I300" s="216"/>
      <c r="J300" s="216"/>
      <c r="K300" s="304" t="s">
        <v>113</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94</v>
      </c>
      <c r="G301" s="216"/>
      <c r="H301" s="216"/>
      <c r="I301" s="216"/>
      <c r="J301" s="216"/>
      <c r="K301" s="304" t="s">
        <v>113</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95</v>
      </c>
      <c r="G302" s="216"/>
      <c r="H302" s="216"/>
      <c r="I302" s="216"/>
      <c r="J302" s="216"/>
      <c r="K302" s="218" t="s">
        <v>100</v>
      </c>
      <c r="L302" s="219"/>
      <c r="M302" s="58"/>
      <c r="N302" s="159"/>
      <c r="O302" s="159"/>
      <c r="P302" s="159"/>
      <c r="Q302" s="159"/>
      <c r="R302" s="159"/>
      <c r="S302" s="159"/>
      <c r="T302" s="159"/>
      <c r="U302" s="159"/>
      <c r="V302" s="59"/>
    </row>
    <row r="303" spans="1:22" ht="17.25" hidden="1" customHeight="1" outlineLevel="1">
      <c r="A303" s="95"/>
      <c r="B303" s="243"/>
      <c r="C303" s="244"/>
      <c r="D303" s="244"/>
      <c r="E303" s="91" t="s">
        <v>89</v>
      </c>
      <c r="F303" s="216" t="s">
        <v>96</v>
      </c>
      <c r="G303" s="216"/>
      <c r="H303" s="216"/>
      <c r="I303" s="216"/>
      <c r="J303" s="216"/>
      <c r="K303" s="304" t="s">
        <v>113</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99</v>
      </c>
      <c r="G304" s="240"/>
      <c r="H304" s="240"/>
      <c r="I304" s="240"/>
      <c r="J304" s="240"/>
      <c r="K304" s="304" t="s">
        <v>113</v>
      </c>
      <c r="L304" s="305"/>
      <c r="M304" s="60"/>
      <c r="N304" s="160"/>
      <c r="O304" s="160"/>
      <c r="P304" s="160"/>
      <c r="Q304" s="160"/>
      <c r="R304" s="160"/>
      <c r="S304" s="160"/>
      <c r="T304" s="160"/>
      <c r="U304" s="160"/>
      <c r="V304" s="62"/>
    </row>
    <row r="305" spans="1:22" ht="31.5" hidden="1" customHeight="1" outlineLevel="1">
      <c r="A305" s="95"/>
      <c r="B305" s="235" t="s">
        <v>68</v>
      </c>
      <c r="C305" s="236"/>
      <c r="D305" s="236"/>
      <c r="E305" s="261" t="s">
        <v>101</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69</v>
      </c>
      <c r="C306" s="221"/>
      <c r="D306" s="221"/>
      <c r="E306" s="207" t="s">
        <v>86</v>
      </c>
      <c r="F306" s="208"/>
      <c r="G306" s="208"/>
      <c r="H306" s="208"/>
      <c r="I306" s="208"/>
      <c r="J306" s="208"/>
      <c r="K306" s="208"/>
      <c r="L306" s="208"/>
      <c r="M306" s="208"/>
      <c r="N306" s="208"/>
      <c r="O306" s="208"/>
      <c r="P306" s="208"/>
      <c r="Q306" s="208"/>
      <c r="R306" s="208"/>
      <c r="S306" s="208"/>
      <c r="T306" s="208"/>
      <c r="U306" s="208"/>
      <c r="V306" s="209"/>
    </row>
    <row r="307" spans="1:22" ht="14.25"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59.25" customHeight="1" outlineLevel="1" thickBot="1">
      <c r="A308" s="95"/>
      <c r="B308" s="253" t="s">
        <v>66</v>
      </c>
      <c r="C308" s="254"/>
      <c r="D308" s="254"/>
      <c r="E308" s="288" t="s">
        <v>125</v>
      </c>
      <c r="F308" s="289"/>
      <c r="G308" s="289"/>
      <c r="H308" s="289"/>
      <c r="I308" s="289"/>
      <c r="J308" s="289"/>
      <c r="K308" s="289"/>
      <c r="L308" s="289"/>
      <c r="M308" s="289"/>
      <c r="N308" s="289"/>
      <c r="O308" s="289"/>
      <c r="P308" s="289"/>
      <c r="Q308" s="289"/>
      <c r="R308" s="289"/>
      <c r="S308" s="289"/>
      <c r="T308" s="289"/>
      <c r="U308" s="289"/>
      <c r="V308" s="290"/>
    </row>
    <row r="309" spans="1:22" ht="63.75" customHeight="1" outlineLevel="1">
      <c r="A309" s="95"/>
      <c r="B309" s="212" t="s">
        <v>81</v>
      </c>
      <c r="C309" s="213"/>
      <c r="D309" s="214"/>
      <c r="E309" s="258" t="s">
        <v>126</v>
      </c>
      <c r="F309" s="259"/>
      <c r="G309" s="259"/>
      <c r="H309" s="259"/>
      <c r="I309" s="259"/>
      <c r="J309" s="259"/>
      <c r="K309" s="259"/>
      <c r="L309" s="259"/>
      <c r="M309" s="259"/>
      <c r="N309" s="259"/>
      <c r="O309" s="259"/>
      <c r="P309" s="259"/>
      <c r="Q309" s="259"/>
      <c r="R309" s="259"/>
      <c r="S309" s="259"/>
      <c r="T309" s="259"/>
      <c r="U309" s="259"/>
      <c r="V309" s="260"/>
    </row>
    <row r="310" spans="1:22" ht="44.25" customHeight="1" outlineLevel="1">
      <c r="A310" s="95"/>
      <c r="B310" s="235" t="s">
        <v>82</v>
      </c>
      <c r="C310" s="236"/>
      <c r="D310" s="236"/>
      <c r="E310" s="261" t="s">
        <v>127</v>
      </c>
      <c r="F310" s="291"/>
      <c r="G310" s="291"/>
      <c r="H310" s="291"/>
      <c r="I310" s="291"/>
      <c r="J310" s="291"/>
      <c r="K310" s="291"/>
      <c r="L310" s="291"/>
      <c r="M310" s="291"/>
      <c r="N310" s="291"/>
      <c r="O310" s="291"/>
      <c r="P310" s="291"/>
      <c r="Q310" s="291"/>
      <c r="R310" s="291"/>
      <c r="S310" s="291"/>
      <c r="T310" s="291"/>
      <c r="U310" s="291"/>
      <c r="V310" s="292"/>
    </row>
    <row r="311" spans="1:22" ht="43.5" customHeight="1" outlineLevel="1">
      <c r="A311" s="95"/>
      <c r="B311" s="241" t="s">
        <v>67</v>
      </c>
      <c r="C311" s="242"/>
      <c r="D311" s="242"/>
      <c r="E311" s="264" t="s">
        <v>85</v>
      </c>
      <c r="F311" s="265"/>
      <c r="G311" s="265"/>
      <c r="H311" s="265"/>
      <c r="I311" s="265"/>
      <c r="J311" s="265"/>
      <c r="K311" s="265"/>
      <c r="L311" s="265"/>
      <c r="M311" s="265"/>
      <c r="N311" s="265"/>
      <c r="O311" s="265"/>
      <c r="P311" s="265"/>
      <c r="Q311" s="265"/>
      <c r="R311" s="265"/>
      <c r="S311" s="265"/>
      <c r="T311" s="265"/>
      <c r="U311" s="265"/>
      <c r="V311" s="266"/>
    </row>
    <row r="312" spans="1:22" ht="17.25" customHeight="1" outlineLevel="1">
      <c r="A312" s="95"/>
      <c r="B312" s="243"/>
      <c r="C312" s="244"/>
      <c r="D312" s="244"/>
      <c r="E312" s="90" t="s">
        <v>87</v>
      </c>
      <c r="F312" s="215" t="s">
        <v>97</v>
      </c>
      <c r="G312" s="215"/>
      <c r="H312" s="215"/>
      <c r="I312" s="215"/>
      <c r="J312" s="215"/>
      <c r="K312" s="215" t="s">
        <v>98</v>
      </c>
      <c r="L312" s="217"/>
      <c r="M312" s="58"/>
      <c r="N312" s="159"/>
      <c r="O312" s="159"/>
      <c r="P312" s="159"/>
      <c r="Q312" s="159"/>
      <c r="R312" s="159"/>
      <c r="S312" s="159"/>
      <c r="T312" s="159"/>
      <c r="U312" s="159"/>
      <c r="V312" s="59"/>
    </row>
    <row r="313" spans="1:22" ht="17.25" customHeight="1" outlineLevel="1">
      <c r="A313" s="95"/>
      <c r="B313" s="243"/>
      <c r="C313" s="244"/>
      <c r="D313" s="244"/>
      <c r="E313" s="91">
        <v>27</v>
      </c>
      <c r="F313" s="216" t="s">
        <v>90</v>
      </c>
      <c r="G313" s="216"/>
      <c r="H313" s="216"/>
      <c r="I313" s="216"/>
      <c r="J313" s="216"/>
      <c r="K313" s="304" t="s">
        <v>113</v>
      </c>
      <c r="L313" s="305"/>
      <c r="M313" s="58"/>
      <c r="N313" s="159"/>
      <c r="O313" s="159"/>
      <c r="P313" s="159"/>
      <c r="Q313" s="159"/>
      <c r="R313" s="159"/>
      <c r="S313" s="159"/>
      <c r="T313" s="159"/>
      <c r="U313" s="159"/>
      <c r="V313" s="59"/>
    </row>
    <row r="314" spans="1:22" ht="17.25" customHeight="1" outlineLevel="1">
      <c r="A314" s="95"/>
      <c r="B314" s="243"/>
      <c r="C314" s="244"/>
      <c r="D314" s="244"/>
      <c r="E314" s="91">
        <v>33</v>
      </c>
      <c r="F314" s="216" t="s">
        <v>91</v>
      </c>
      <c r="G314" s="216"/>
      <c r="H314" s="216"/>
      <c r="I314" s="216"/>
      <c r="J314" s="216"/>
      <c r="K314" s="304" t="s">
        <v>113</v>
      </c>
      <c r="L314" s="305"/>
      <c r="M314" s="58"/>
      <c r="N314" s="159"/>
      <c r="O314" s="159"/>
      <c r="P314" s="159"/>
      <c r="Q314" s="159"/>
      <c r="R314" s="159"/>
      <c r="S314" s="159"/>
      <c r="T314" s="159"/>
      <c r="U314" s="159"/>
      <c r="V314" s="59"/>
    </row>
    <row r="315" spans="1:22" ht="17.25" customHeight="1" outlineLevel="1">
      <c r="A315" s="95"/>
      <c r="B315" s="243"/>
      <c r="C315" s="244"/>
      <c r="D315" s="244"/>
      <c r="E315" s="91">
        <v>35</v>
      </c>
      <c r="F315" s="216" t="s">
        <v>92</v>
      </c>
      <c r="G315" s="216"/>
      <c r="H315" s="216"/>
      <c r="I315" s="216"/>
      <c r="J315" s="216"/>
      <c r="K315" s="304" t="s">
        <v>113</v>
      </c>
      <c r="L315" s="305"/>
      <c r="M315" s="58"/>
      <c r="N315" s="159"/>
      <c r="O315" s="159"/>
      <c r="P315" s="159"/>
      <c r="Q315" s="159"/>
      <c r="R315" s="159"/>
      <c r="S315" s="159"/>
      <c r="T315" s="159"/>
      <c r="U315" s="159"/>
      <c r="V315" s="59"/>
    </row>
    <row r="316" spans="1:22" ht="17.25" customHeight="1" outlineLevel="1">
      <c r="A316" s="95"/>
      <c r="B316" s="243"/>
      <c r="C316" s="244"/>
      <c r="D316" s="244"/>
      <c r="E316" s="91" t="s">
        <v>88</v>
      </c>
      <c r="F316" s="216" t="s">
        <v>93</v>
      </c>
      <c r="G316" s="216"/>
      <c r="H316" s="216"/>
      <c r="I316" s="216"/>
      <c r="J316" s="216"/>
      <c r="K316" s="304" t="s">
        <v>113</v>
      </c>
      <c r="L316" s="305"/>
      <c r="M316" s="58"/>
      <c r="N316" s="159"/>
      <c r="O316" s="159"/>
      <c r="P316" s="159"/>
      <c r="Q316" s="159"/>
      <c r="R316" s="159"/>
      <c r="S316" s="159"/>
      <c r="T316" s="159"/>
      <c r="U316" s="159"/>
      <c r="V316" s="59"/>
    </row>
    <row r="317" spans="1:22" ht="17.25" customHeight="1" outlineLevel="1">
      <c r="A317" s="95"/>
      <c r="B317" s="243"/>
      <c r="C317" s="244"/>
      <c r="D317" s="244"/>
      <c r="E317" s="91">
        <v>36</v>
      </c>
      <c r="F317" s="216" t="s">
        <v>94</v>
      </c>
      <c r="G317" s="216"/>
      <c r="H317" s="216"/>
      <c r="I317" s="216"/>
      <c r="J317" s="216"/>
      <c r="K317" s="304" t="s">
        <v>113</v>
      </c>
      <c r="L317" s="305"/>
      <c r="M317" s="58"/>
      <c r="N317" s="159"/>
      <c r="O317" s="159"/>
      <c r="P317" s="159"/>
      <c r="Q317" s="159"/>
      <c r="R317" s="159"/>
      <c r="S317" s="159"/>
      <c r="T317" s="159"/>
      <c r="U317" s="159"/>
      <c r="V317" s="59"/>
    </row>
    <row r="318" spans="1:22" ht="17.25" customHeight="1" outlineLevel="1">
      <c r="A318" s="95"/>
      <c r="B318" s="243"/>
      <c r="C318" s="244"/>
      <c r="D318" s="244"/>
      <c r="E318" s="91">
        <v>38</v>
      </c>
      <c r="F318" s="216" t="s">
        <v>95</v>
      </c>
      <c r="G318" s="216"/>
      <c r="H318" s="216"/>
      <c r="I318" s="216"/>
      <c r="J318" s="216"/>
      <c r="K318" s="304" t="s">
        <v>113</v>
      </c>
      <c r="L318" s="305"/>
      <c r="M318" s="58"/>
      <c r="N318" s="159"/>
      <c r="O318" s="159"/>
      <c r="P318" s="159"/>
      <c r="Q318" s="159"/>
      <c r="R318" s="159"/>
      <c r="S318" s="159"/>
      <c r="T318" s="159"/>
      <c r="U318" s="159"/>
      <c r="V318" s="59"/>
    </row>
    <row r="319" spans="1:22" ht="17.25" customHeight="1" outlineLevel="1">
      <c r="A319" s="95"/>
      <c r="B319" s="243"/>
      <c r="C319" s="244"/>
      <c r="D319" s="244"/>
      <c r="E319" s="91" t="s">
        <v>89</v>
      </c>
      <c r="F319" s="216" t="s">
        <v>96</v>
      </c>
      <c r="G319" s="216"/>
      <c r="H319" s="216"/>
      <c r="I319" s="216"/>
      <c r="J319" s="216"/>
      <c r="K319" s="304" t="s">
        <v>113</v>
      </c>
      <c r="L319" s="305"/>
      <c r="M319" s="58"/>
      <c r="N319" s="159"/>
      <c r="O319" s="159"/>
      <c r="P319" s="159"/>
      <c r="Q319" s="159"/>
      <c r="R319" s="159"/>
      <c r="S319" s="159"/>
      <c r="T319" s="159"/>
      <c r="U319" s="159"/>
      <c r="V319" s="59"/>
    </row>
    <row r="320" spans="1:22" ht="17.25" customHeight="1" outlineLevel="1">
      <c r="A320" s="95"/>
      <c r="B320" s="245"/>
      <c r="C320" s="246"/>
      <c r="D320" s="246"/>
      <c r="E320" s="92">
        <v>62</v>
      </c>
      <c r="F320" s="240" t="s">
        <v>99</v>
      </c>
      <c r="G320" s="240"/>
      <c r="H320" s="240"/>
      <c r="I320" s="240"/>
      <c r="J320" s="240"/>
      <c r="K320" s="218" t="s">
        <v>100</v>
      </c>
      <c r="L320" s="219"/>
      <c r="M320" s="60"/>
      <c r="N320" s="160"/>
      <c r="O320" s="160"/>
      <c r="P320" s="160"/>
      <c r="Q320" s="160"/>
      <c r="R320" s="160"/>
      <c r="S320" s="160"/>
      <c r="T320" s="160"/>
      <c r="U320" s="160"/>
      <c r="V320" s="62"/>
    </row>
    <row r="321" spans="1:22" ht="31.5" customHeight="1" outlineLevel="1">
      <c r="A321" s="95"/>
      <c r="B321" s="235" t="s">
        <v>68</v>
      </c>
      <c r="C321" s="236"/>
      <c r="D321" s="236"/>
      <c r="E321" s="261" t="str">
        <f>VLOOKUP($E$5,[1]Sheet1!$B$2:$BY$60,62,FALSE)</f>
        <v xml:space="preserve">Działanie studialne umożliwiające przyszłościowe określenie działań związanych ze zminimalizowaniem występowania zanieczyszczeń wód morskich mikrocząstekami plastiku  i redukcji wpływu na poszczególne elementy środowiska morskiego. </v>
      </c>
      <c r="F321" s="262"/>
      <c r="G321" s="262"/>
      <c r="H321" s="262"/>
      <c r="I321" s="262"/>
      <c r="J321" s="262"/>
      <c r="K321" s="262"/>
      <c r="L321" s="262"/>
      <c r="M321" s="262"/>
      <c r="N321" s="262"/>
      <c r="O321" s="262"/>
      <c r="P321" s="262"/>
      <c r="Q321" s="262"/>
      <c r="R321" s="262"/>
      <c r="S321" s="262"/>
      <c r="T321" s="262"/>
      <c r="U321" s="262"/>
      <c r="V321" s="263"/>
    </row>
    <row r="322" spans="1:22" ht="59.25" customHeight="1" outlineLevel="1" thickBot="1">
      <c r="A322" s="95"/>
      <c r="B322" s="220" t="s">
        <v>69</v>
      </c>
      <c r="C322" s="221"/>
      <c r="D322" s="221"/>
      <c r="E322" s="207" t="str">
        <f>VLOOKUP($E$5,[1]Sheet1!$B$2:$BY$60,73,FALSE)</f>
        <v>Ryby, ssaki, ptaki</v>
      </c>
      <c r="F322" s="208"/>
      <c r="G322" s="208"/>
      <c r="H322" s="208"/>
      <c r="I322" s="208"/>
      <c r="J322" s="208"/>
      <c r="K322" s="208"/>
      <c r="L322" s="208"/>
      <c r="M322" s="208"/>
      <c r="N322" s="208"/>
      <c r="O322" s="208"/>
      <c r="P322" s="208"/>
      <c r="Q322" s="208"/>
      <c r="R322" s="208"/>
      <c r="S322" s="208"/>
      <c r="T322" s="208"/>
      <c r="U322" s="208"/>
      <c r="V322" s="209"/>
    </row>
    <row r="323" spans="1:22" ht="14.25"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customHeight="1" outlineLevel="1" thickBot="1">
      <c r="A324" s="95"/>
      <c r="B324" s="253" t="s">
        <v>66</v>
      </c>
      <c r="C324" s="254"/>
      <c r="D324" s="254"/>
      <c r="E324" s="288" t="s">
        <v>128</v>
      </c>
      <c r="F324" s="289"/>
      <c r="G324" s="289"/>
      <c r="H324" s="289"/>
      <c r="I324" s="289"/>
      <c r="J324" s="289"/>
      <c r="K324" s="289"/>
      <c r="L324" s="289"/>
      <c r="M324" s="289"/>
      <c r="N324" s="289"/>
      <c r="O324" s="289"/>
      <c r="P324" s="289"/>
      <c r="Q324" s="289"/>
      <c r="R324" s="289"/>
      <c r="S324" s="289"/>
      <c r="T324" s="289"/>
      <c r="U324" s="289"/>
      <c r="V324" s="290"/>
    </row>
    <row r="325" spans="1:22" ht="63.75" customHeight="1" outlineLevel="1">
      <c r="A325" s="95"/>
      <c r="B325" s="212" t="s">
        <v>81</v>
      </c>
      <c r="C325" s="213"/>
      <c r="D325" s="214"/>
      <c r="E325" s="258" t="s">
        <v>129</v>
      </c>
      <c r="F325" s="259"/>
      <c r="G325" s="259"/>
      <c r="H325" s="259"/>
      <c r="I325" s="259"/>
      <c r="J325" s="259"/>
      <c r="K325" s="259"/>
      <c r="L325" s="259"/>
      <c r="M325" s="259"/>
      <c r="N325" s="259"/>
      <c r="O325" s="259"/>
      <c r="P325" s="259"/>
      <c r="Q325" s="259"/>
      <c r="R325" s="259"/>
      <c r="S325" s="259"/>
      <c r="T325" s="259"/>
      <c r="U325" s="259"/>
      <c r="V325" s="260"/>
    </row>
    <row r="326" spans="1:22" ht="25.5" customHeight="1" outlineLevel="1">
      <c r="A326" s="95"/>
      <c r="B326" s="235" t="s">
        <v>82</v>
      </c>
      <c r="C326" s="236"/>
      <c r="D326" s="236"/>
      <c r="E326" s="261" t="s">
        <v>130</v>
      </c>
      <c r="F326" s="291"/>
      <c r="G326" s="291"/>
      <c r="H326" s="291"/>
      <c r="I326" s="291"/>
      <c r="J326" s="291"/>
      <c r="K326" s="291"/>
      <c r="L326" s="291"/>
      <c r="M326" s="291"/>
      <c r="N326" s="291"/>
      <c r="O326" s="291"/>
      <c r="P326" s="291"/>
      <c r="Q326" s="291"/>
      <c r="R326" s="291"/>
      <c r="S326" s="291"/>
      <c r="T326" s="291"/>
      <c r="U326" s="291"/>
      <c r="V326" s="292"/>
    </row>
    <row r="327" spans="1:22" ht="43.5" customHeight="1" outlineLevel="1">
      <c r="A327" s="95"/>
      <c r="B327" s="241" t="s">
        <v>67</v>
      </c>
      <c r="C327" s="242"/>
      <c r="D327" s="242"/>
      <c r="E327" s="264" t="s">
        <v>85</v>
      </c>
      <c r="F327" s="265"/>
      <c r="G327" s="265"/>
      <c r="H327" s="265"/>
      <c r="I327" s="265"/>
      <c r="J327" s="265"/>
      <c r="K327" s="265"/>
      <c r="L327" s="265"/>
      <c r="M327" s="265"/>
      <c r="N327" s="265"/>
      <c r="O327" s="265"/>
      <c r="P327" s="265"/>
      <c r="Q327" s="265"/>
      <c r="R327" s="265"/>
      <c r="S327" s="265"/>
      <c r="T327" s="265"/>
      <c r="U327" s="265"/>
      <c r="V327" s="266"/>
    </row>
    <row r="328" spans="1:22" ht="17.25" customHeight="1" outlineLevel="1">
      <c r="A328" s="95"/>
      <c r="B328" s="243"/>
      <c r="C328" s="244"/>
      <c r="D328" s="244"/>
      <c r="E328" s="90" t="s">
        <v>87</v>
      </c>
      <c r="F328" s="215" t="s">
        <v>97</v>
      </c>
      <c r="G328" s="215"/>
      <c r="H328" s="215"/>
      <c r="I328" s="215"/>
      <c r="J328" s="215"/>
      <c r="K328" s="215" t="s">
        <v>98</v>
      </c>
      <c r="L328" s="217"/>
      <c r="M328" s="58"/>
      <c r="N328" s="159"/>
      <c r="O328" s="159"/>
      <c r="P328" s="159"/>
      <c r="Q328" s="159"/>
      <c r="R328" s="159"/>
      <c r="S328" s="159"/>
      <c r="T328" s="159"/>
      <c r="U328" s="159"/>
      <c r="V328" s="59"/>
    </row>
    <row r="329" spans="1:22" ht="17.25" customHeight="1" outlineLevel="1">
      <c r="A329" s="95"/>
      <c r="B329" s="243"/>
      <c r="C329" s="244"/>
      <c r="D329" s="244"/>
      <c r="E329" s="91">
        <v>27</v>
      </c>
      <c r="F329" s="216" t="s">
        <v>90</v>
      </c>
      <c r="G329" s="216"/>
      <c r="H329" s="216"/>
      <c r="I329" s="216"/>
      <c r="J329" s="216"/>
      <c r="K329" s="308" t="s">
        <v>113</v>
      </c>
      <c r="L329" s="309"/>
      <c r="M329" s="58"/>
      <c r="N329" s="159"/>
      <c r="O329" s="159"/>
      <c r="P329" s="159"/>
      <c r="Q329" s="159"/>
      <c r="R329" s="159"/>
      <c r="S329" s="159"/>
      <c r="T329" s="159"/>
      <c r="U329" s="159"/>
      <c r="V329" s="59"/>
    </row>
    <row r="330" spans="1:22" ht="17.25" customHeight="1" outlineLevel="1">
      <c r="A330" s="95"/>
      <c r="B330" s="243"/>
      <c r="C330" s="244"/>
      <c r="D330" s="244"/>
      <c r="E330" s="91">
        <v>33</v>
      </c>
      <c r="F330" s="216" t="s">
        <v>91</v>
      </c>
      <c r="G330" s="216"/>
      <c r="H330" s="216"/>
      <c r="I330" s="216"/>
      <c r="J330" s="216"/>
      <c r="K330" s="308" t="s">
        <v>113</v>
      </c>
      <c r="L330" s="309"/>
      <c r="M330" s="58"/>
      <c r="N330" s="159"/>
      <c r="O330" s="159"/>
      <c r="P330" s="159"/>
      <c r="Q330" s="159"/>
      <c r="R330" s="159"/>
      <c r="S330" s="159"/>
      <c r="T330" s="159"/>
      <c r="U330" s="159"/>
      <c r="V330" s="59"/>
    </row>
    <row r="331" spans="1:22" ht="17.25" customHeight="1" outlineLevel="1">
      <c r="A331" s="95"/>
      <c r="B331" s="243"/>
      <c r="C331" s="244"/>
      <c r="D331" s="244"/>
      <c r="E331" s="91">
        <v>35</v>
      </c>
      <c r="F331" s="216" t="s">
        <v>92</v>
      </c>
      <c r="G331" s="216"/>
      <c r="H331" s="216"/>
      <c r="I331" s="216"/>
      <c r="J331" s="216"/>
      <c r="K331" s="308" t="s">
        <v>113</v>
      </c>
      <c r="L331" s="309"/>
      <c r="M331" s="58"/>
      <c r="N331" s="159"/>
      <c r="O331" s="159"/>
      <c r="P331" s="159"/>
      <c r="Q331" s="159"/>
      <c r="R331" s="159"/>
      <c r="S331" s="159"/>
      <c r="T331" s="159"/>
      <c r="U331" s="159"/>
      <c r="V331" s="59"/>
    </row>
    <row r="332" spans="1:22" ht="17.25" customHeight="1" outlineLevel="1">
      <c r="A332" s="95"/>
      <c r="B332" s="243"/>
      <c r="C332" s="244"/>
      <c r="D332" s="244"/>
      <c r="E332" s="91" t="s">
        <v>88</v>
      </c>
      <c r="F332" s="216" t="s">
        <v>93</v>
      </c>
      <c r="G332" s="216"/>
      <c r="H332" s="216"/>
      <c r="I332" s="216"/>
      <c r="J332" s="216"/>
      <c r="K332" s="308" t="s">
        <v>113</v>
      </c>
      <c r="L332" s="309"/>
      <c r="M332" s="58" t="s">
        <v>131</v>
      </c>
      <c r="N332" s="159"/>
      <c r="O332" s="159"/>
      <c r="P332" s="159"/>
      <c r="Q332" s="159"/>
      <c r="R332" s="159"/>
      <c r="S332" s="159"/>
      <c r="T332" s="159"/>
      <c r="U332" s="159"/>
      <c r="V332" s="59"/>
    </row>
    <row r="333" spans="1:22" ht="17.25" customHeight="1" outlineLevel="1">
      <c r="A333" s="95"/>
      <c r="B333" s="243"/>
      <c r="C333" s="244"/>
      <c r="D333" s="244"/>
      <c r="E333" s="91">
        <v>36</v>
      </c>
      <c r="F333" s="216" t="s">
        <v>94</v>
      </c>
      <c r="G333" s="216"/>
      <c r="H333" s="216"/>
      <c r="I333" s="216"/>
      <c r="J333" s="216"/>
      <c r="K333" s="308" t="s">
        <v>113</v>
      </c>
      <c r="L333" s="309"/>
      <c r="M333" s="58"/>
      <c r="N333" s="159"/>
      <c r="O333" s="159"/>
      <c r="P333" s="159"/>
      <c r="Q333" s="159"/>
      <c r="R333" s="159"/>
      <c r="S333" s="159"/>
      <c r="T333" s="159"/>
      <c r="U333" s="159"/>
      <c r="V333" s="59"/>
    </row>
    <row r="334" spans="1:22" ht="17.25" customHeight="1" outlineLevel="1">
      <c r="A334" s="95"/>
      <c r="B334" s="243"/>
      <c r="C334" s="244"/>
      <c r="D334" s="244"/>
      <c r="E334" s="91">
        <v>38</v>
      </c>
      <c r="F334" s="216" t="s">
        <v>95</v>
      </c>
      <c r="G334" s="216"/>
      <c r="H334" s="216"/>
      <c r="I334" s="216"/>
      <c r="J334" s="216"/>
      <c r="K334" s="308" t="s">
        <v>113</v>
      </c>
      <c r="L334" s="309"/>
      <c r="M334" s="58"/>
      <c r="N334" s="159"/>
      <c r="O334" s="159"/>
      <c r="P334" s="159"/>
      <c r="Q334" s="159"/>
      <c r="R334" s="159"/>
      <c r="S334" s="159"/>
      <c r="T334" s="159"/>
      <c r="U334" s="159"/>
      <c r="V334" s="59"/>
    </row>
    <row r="335" spans="1:22" ht="17.25" customHeight="1" outlineLevel="1">
      <c r="A335" s="95"/>
      <c r="B335" s="243"/>
      <c r="C335" s="244"/>
      <c r="D335" s="244"/>
      <c r="E335" s="91" t="s">
        <v>89</v>
      </c>
      <c r="F335" s="216" t="s">
        <v>96</v>
      </c>
      <c r="G335" s="216"/>
      <c r="H335" s="216"/>
      <c r="I335" s="216"/>
      <c r="J335" s="216"/>
      <c r="K335" s="308" t="s">
        <v>113</v>
      </c>
      <c r="L335" s="309"/>
      <c r="M335" s="58"/>
      <c r="N335" s="159"/>
      <c r="O335" s="159"/>
      <c r="P335" s="159"/>
      <c r="Q335" s="159"/>
      <c r="R335" s="159"/>
      <c r="S335" s="159"/>
      <c r="T335" s="159"/>
      <c r="U335" s="159"/>
      <c r="V335" s="59"/>
    </row>
    <row r="336" spans="1:22" ht="17.25" customHeight="1" outlineLevel="1">
      <c r="A336" s="95"/>
      <c r="B336" s="245"/>
      <c r="C336" s="246"/>
      <c r="D336" s="246"/>
      <c r="E336" s="92">
        <v>62</v>
      </c>
      <c r="F336" s="240" t="s">
        <v>99</v>
      </c>
      <c r="G336" s="240"/>
      <c r="H336" s="240"/>
      <c r="I336" s="240"/>
      <c r="J336" s="240"/>
      <c r="K336" s="310" t="s">
        <v>113</v>
      </c>
      <c r="L336" s="311"/>
      <c r="M336" s="60"/>
      <c r="N336" s="160"/>
      <c r="O336" s="160"/>
      <c r="P336" s="160"/>
      <c r="Q336" s="160"/>
      <c r="R336" s="160"/>
      <c r="S336" s="160"/>
      <c r="T336" s="160"/>
      <c r="U336" s="160"/>
      <c r="V336" s="62"/>
    </row>
    <row r="337" spans="1:22" ht="31.5" customHeight="1" outlineLevel="1">
      <c r="A337" s="95"/>
      <c r="B337" s="235" t="s">
        <v>68</v>
      </c>
      <c r="C337" s="236"/>
      <c r="D337" s="236"/>
      <c r="E337" s="261" t="str">
        <f>VLOOKUP($E$5,[1]Sheet1!$B$2:$BY$60,63,FALSE)</f>
        <v xml:space="preserve">Działanie studialne umożliwiające przyszłościowe określenie działań związanych ze zminimalizowaniem występowania zanieczyszczeń wód morskich mikrocząstekami plastiku  i redukcji wpływu na poszczególne elementy środowiska morskiego. </v>
      </c>
      <c r="F337" s="262"/>
      <c r="G337" s="262"/>
      <c r="H337" s="262"/>
      <c r="I337" s="262"/>
      <c r="J337" s="262"/>
      <c r="K337" s="303"/>
      <c r="L337" s="303"/>
      <c r="M337" s="262"/>
      <c r="N337" s="262"/>
      <c r="O337" s="262"/>
      <c r="P337" s="262"/>
      <c r="Q337" s="262"/>
      <c r="R337" s="262"/>
      <c r="S337" s="262"/>
      <c r="T337" s="262"/>
      <c r="U337" s="262"/>
      <c r="V337" s="263"/>
    </row>
    <row r="338" spans="1:22" ht="59.25" customHeight="1" outlineLevel="1" thickBot="1">
      <c r="A338" s="95"/>
      <c r="B338" s="220" t="s">
        <v>69</v>
      </c>
      <c r="C338" s="221"/>
      <c r="D338" s="221"/>
      <c r="E338" s="207" t="str">
        <f>VLOOKUP($E$5,[1]Sheet1!$B$2:$BY$60,74,FALSE)</f>
        <v>Ryby, ssaki, ptaki</v>
      </c>
      <c r="F338" s="208"/>
      <c r="G338" s="208"/>
      <c r="H338" s="208"/>
      <c r="I338" s="208"/>
      <c r="J338" s="208"/>
      <c r="K338" s="208"/>
      <c r="L338" s="208"/>
      <c r="M338" s="208"/>
      <c r="N338" s="208"/>
      <c r="O338" s="208"/>
      <c r="P338" s="208"/>
      <c r="Q338" s="208"/>
      <c r="R338" s="208"/>
      <c r="S338" s="208"/>
      <c r="T338" s="208"/>
      <c r="U338" s="208"/>
      <c r="V338" s="209"/>
    </row>
    <row r="339" spans="1:22" ht="14.25"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66</v>
      </c>
      <c r="C340" s="254"/>
      <c r="D340" s="254"/>
      <c r="E340" s="288" t="s">
        <v>132</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81</v>
      </c>
      <c r="C341" s="213"/>
      <c r="D341" s="214"/>
      <c r="E341" s="258" t="s">
        <v>133</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82</v>
      </c>
      <c r="C342" s="236"/>
      <c r="D342" s="236"/>
      <c r="E342" s="261" t="s">
        <v>134</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67</v>
      </c>
      <c r="C343" s="242"/>
      <c r="D343" s="242"/>
      <c r="E343" s="264" t="s">
        <v>85</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87</v>
      </c>
      <c r="F344" s="215" t="s">
        <v>97</v>
      </c>
      <c r="G344" s="215"/>
      <c r="H344" s="215"/>
      <c r="I344" s="215"/>
      <c r="J344" s="215"/>
      <c r="K344" s="215" t="s">
        <v>98</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90</v>
      </c>
      <c r="G345" s="216"/>
      <c r="H345" s="216"/>
      <c r="I345" s="216"/>
      <c r="J345" s="216"/>
      <c r="K345" s="298" t="s">
        <v>114</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91</v>
      </c>
      <c r="G346" s="216"/>
      <c r="H346" s="216"/>
      <c r="I346" s="216"/>
      <c r="J346" s="216"/>
      <c r="K346" s="298" t="s">
        <v>114</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92</v>
      </c>
      <c r="G347" s="216"/>
      <c r="H347" s="216"/>
      <c r="I347" s="216"/>
      <c r="J347" s="216"/>
      <c r="K347" s="218" t="s">
        <v>100</v>
      </c>
      <c r="L347" s="219"/>
      <c r="M347" s="58"/>
      <c r="N347" s="159"/>
      <c r="O347" s="159"/>
      <c r="P347" s="159"/>
      <c r="Q347" s="159"/>
      <c r="R347" s="159"/>
      <c r="S347" s="159"/>
      <c r="T347" s="159"/>
      <c r="U347" s="159"/>
      <c r="V347" s="59"/>
    </row>
    <row r="348" spans="1:22" ht="17.25" hidden="1" customHeight="1" outlineLevel="1">
      <c r="A348" s="95"/>
      <c r="B348" s="243"/>
      <c r="C348" s="244"/>
      <c r="D348" s="244"/>
      <c r="E348" s="91" t="s">
        <v>88</v>
      </c>
      <c r="F348" s="216" t="s">
        <v>93</v>
      </c>
      <c r="G348" s="216"/>
      <c r="H348" s="216"/>
      <c r="I348" s="216"/>
      <c r="J348" s="216"/>
      <c r="K348" s="218" t="s">
        <v>100</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94</v>
      </c>
      <c r="G349" s="216"/>
      <c r="H349" s="216"/>
      <c r="I349" s="216"/>
      <c r="J349" s="216"/>
      <c r="K349" s="298" t="s">
        <v>114</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95</v>
      </c>
      <c r="G350" s="216"/>
      <c r="H350" s="216"/>
      <c r="I350" s="216"/>
      <c r="J350" s="216"/>
      <c r="K350" s="218" t="s">
        <v>100</v>
      </c>
      <c r="L350" s="219"/>
      <c r="M350" s="58"/>
      <c r="N350" s="159"/>
      <c r="O350" s="159"/>
      <c r="P350" s="159"/>
      <c r="Q350" s="159"/>
      <c r="R350" s="159"/>
      <c r="S350" s="159"/>
      <c r="T350" s="159"/>
      <c r="U350" s="159"/>
      <c r="V350" s="59"/>
    </row>
    <row r="351" spans="1:22" ht="17.25" hidden="1" customHeight="1" outlineLevel="1">
      <c r="A351" s="95"/>
      <c r="B351" s="243"/>
      <c r="C351" s="244"/>
      <c r="D351" s="244"/>
      <c r="E351" s="91" t="s">
        <v>89</v>
      </c>
      <c r="F351" s="216" t="s">
        <v>96</v>
      </c>
      <c r="G351" s="216"/>
      <c r="H351" s="216"/>
      <c r="I351" s="216"/>
      <c r="J351" s="216"/>
      <c r="K351" s="218" t="s">
        <v>100</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99</v>
      </c>
      <c r="G352" s="240"/>
      <c r="H352" s="240"/>
      <c r="I352" s="240"/>
      <c r="J352" s="240"/>
      <c r="K352" s="218" t="s">
        <v>100</v>
      </c>
      <c r="L352" s="219"/>
      <c r="M352" s="60"/>
      <c r="N352" s="160"/>
      <c r="O352" s="160"/>
      <c r="P352" s="160"/>
      <c r="Q352" s="160"/>
      <c r="R352" s="160"/>
      <c r="S352" s="160"/>
      <c r="T352" s="160"/>
      <c r="U352" s="160"/>
      <c r="V352" s="62"/>
    </row>
    <row r="353" spans="1:22" ht="31.5" hidden="1" customHeight="1" outlineLevel="1">
      <c r="A353" s="95"/>
      <c r="B353" s="235" t="s">
        <v>68</v>
      </c>
      <c r="C353" s="236"/>
      <c r="D353" s="236"/>
      <c r="E353" s="261" t="s">
        <v>101</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69</v>
      </c>
      <c r="C354" s="221"/>
      <c r="D354" s="221"/>
      <c r="E354" s="207" t="s">
        <v>86</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66</v>
      </c>
      <c r="C356" s="254"/>
      <c r="D356" s="254"/>
      <c r="E356" s="288" t="s">
        <v>135</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81</v>
      </c>
      <c r="C357" s="213"/>
      <c r="D357" s="214"/>
      <c r="E357" s="258" t="s">
        <v>136</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82</v>
      </c>
      <c r="C358" s="236"/>
      <c r="D358" s="236"/>
      <c r="E358" s="261" t="s">
        <v>137</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67</v>
      </c>
      <c r="C359" s="242"/>
      <c r="D359" s="242"/>
      <c r="E359" s="264" t="s">
        <v>85</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87</v>
      </c>
      <c r="F360" s="215" t="s">
        <v>97</v>
      </c>
      <c r="G360" s="215"/>
      <c r="H360" s="215"/>
      <c r="I360" s="215"/>
      <c r="J360" s="215"/>
      <c r="K360" s="215" t="s">
        <v>98</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90</v>
      </c>
      <c r="G361" s="216"/>
      <c r="H361" s="216"/>
      <c r="I361" s="216"/>
      <c r="J361" s="216"/>
      <c r="K361" s="298" t="s">
        <v>114</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91</v>
      </c>
      <c r="G362" s="216"/>
      <c r="H362" s="216"/>
      <c r="I362" s="216"/>
      <c r="J362" s="216"/>
      <c r="K362" s="298" t="s">
        <v>114</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92</v>
      </c>
      <c r="G363" s="216"/>
      <c r="H363" s="216"/>
      <c r="I363" s="216"/>
      <c r="J363" s="216"/>
      <c r="K363" s="298" t="s">
        <v>114</v>
      </c>
      <c r="L363" s="299"/>
      <c r="M363" s="58"/>
      <c r="N363" s="159"/>
      <c r="O363" s="159"/>
      <c r="P363" s="159"/>
      <c r="Q363" s="159"/>
      <c r="R363" s="159"/>
      <c r="S363" s="159"/>
      <c r="T363" s="159"/>
      <c r="U363" s="159"/>
      <c r="V363" s="59"/>
    </row>
    <row r="364" spans="1:22" ht="17.25" hidden="1" customHeight="1" outlineLevel="2">
      <c r="A364" s="95"/>
      <c r="B364" s="243"/>
      <c r="C364" s="244"/>
      <c r="D364" s="244"/>
      <c r="E364" s="91" t="s">
        <v>88</v>
      </c>
      <c r="F364" s="216" t="s">
        <v>93</v>
      </c>
      <c r="G364" s="216"/>
      <c r="H364" s="216"/>
      <c r="I364" s="216"/>
      <c r="J364" s="216"/>
      <c r="K364" s="298" t="s">
        <v>114</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94</v>
      </c>
      <c r="G365" s="216"/>
      <c r="H365" s="216"/>
      <c r="I365" s="216"/>
      <c r="J365" s="216"/>
      <c r="K365" s="298" t="s">
        <v>114</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95</v>
      </c>
      <c r="G366" s="216"/>
      <c r="H366" s="216"/>
      <c r="I366" s="216"/>
      <c r="J366" s="216"/>
      <c r="K366" s="298" t="s">
        <v>114</v>
      </c>
      <c r="L366" s="299"/>
      <c r="M366" s="58"/>
      <c r="N366" s="159"/>
      <c r="O366" s="159"/>
      <c r="P366" s="159"/>
      <c r="Q366" s="159"/>
      <c r="R366" s="159"/>
      <c r="S366" s="159"/>
      <c r="T366" s="159"/>
      <c r="U366" s="159"/>
      <c r="V366" s="59"/>
    </row>
    <row r="367" spans="1:22" ht="17.25" hidden="1" customHeight="1" outlineLevel="2">
      <c r="A367" s="95"/>
      <c r="B367" s="243"/>
      <c r="C367" s="244"/>
      <c r="D367" s="244"/>
      <c r="E367" s="91" t="s">
        <v>89</v>
      </c>
      <c r="F367" s="216" t="s">
        <v>96</v>
      </c>
      <c r="G367" s="216"/>
      <c r="H367" s="216"/>
      <c r="I367" s="216"/>
      <c r="J367" s="216"/>
      <c r="K367" s="298" t="s">
        <v>114</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99</v>
      </c>
      <c r="G368" s="240"/>
      <c r="H368" s="240"/>
      <c r="I368" s="240"/>
      <c r="J368" s="240"/>
      <c r="K368" s="298" t="s">
        <v>114</v>
      </c>
      <c r="L368" s="299"/>
      <c r="M368" s="60"/>
      <c r="N368" s="160"/>
      <c r="O368" s="160"/>
      <c r="P368" s="160"/>
      <c r="Q368" s="160"/>
      <c r="R368" s="160"/>
      <c r="S368" s="160"/>
      <c r="T368" s="160"/>
      <c r="U368" s="160"/>
      <c r="V368" s="62"/>
    </row>
    <row r="369" spans="1:22" ht="31.5" hidden="1" customHeight="1" outlineLevel="2">
      <c r="A369" s="95"/>
      <c r="B369" s="235" t="s">
        <v>68</v>
      </c>
      <c r="C369" s="236"/>
      <c r="D369" s="236"/>
      <c r="E369" s="261" t="s">
        <v>101</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69</v>
      </c>
      <c r="C370" s="221"/>
      <c r="D370" s="221"/>
      <c r="E370" s="207" t="s">
        <v>86</v>
      </c>
      <c r="F370" s="208"/>
      <c r="G370" s="208"/>
      <c r="H370" s="208"/>
      <c r="I370" s="208"/>
      <c r="J370" s="208"/>
      <c r="K370" s="208"/>
      <c r="L370" s="208"/>
      <c r="M370" s="208"/>
      <c r="N370" s="208"/>
      <c r="O370" s="208"/>
      <c r="P370" s="208"/>
      <c r="Q370" s="208"/>
      <c r="R370" s="208"/>
      <c r="S370" s="208"/>
      <c r="T370" s="208"/>
      <c r="U370" s="208"/>
      <c r="V370" s="209"/>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7" t="s">
        <v>70</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6" t="str">
        <f>'Ocena na podst. danych'!B26</f>
        <v>EFEKTYWNOŚĆ</v>
      </c>
      <c r="C374" s="297"/>
      <c r="D374" s="297"/>
      <c r="E374" s="297"/>
      <c r="F374" s="115" t="s">
        <v>61</v>
      </c>
      <c r="G374" s="115" t="s">
        <v>60</v>
      </c>
      <c r="H374" s="115" t="s">
        <v>62</v>
      </c>
      <c r="I374" s="98"/>
      <c r="J374" s="293" t="s">
        <v>59</v>
      </c>
      <c r="K374" s="294"/>
      <c r="L374" s="294"/>
      <c r="M374" s="294"/>
      <c r="N374" s="294"/>
      <c r="O374" s="294"/>
      <c r="P374" s="294"/>
      <c r="Q374" s="294"/>
      <c r="R374" s="294"/>
      <c r="S374" s="294"/>
      <c r="T374" s="294"/>
      <c r="U374" s="294"/>
      <c r="V374" s="29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600000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2"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156</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157</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600000 PLN.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0" fitToHeight="2" orientation="portrait" r:id="rId1"/>
  <rowBreaks count="1" manualBreakCount="1">
    <brk id="322"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2016-03-07T17:29:35Z</cp:lastPrinted>
  <dcterms:created xsi:type="dcterms:W3CDTF">2016-02-04T08:56:01Z</dcterms:created>
  <dcterms:modified xsi:type="dcterms:W3CDTF">2016-03-07T17:29:45Z</dcterms:modified>
</cp:coreProperties>
</file>