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E144" i="4" s="1"/>
  <c r="C1" i="1"/>
  <c r="E15" i="4" s="1"/>
  <c r="E145" i="4" l="1"/>
  <c r="A10" i="1"/>
  <c r="E9" i="4"/>
  <c r="E13" i="4"/>
  <c r="F11" i="1"/>
  <c r="E6" i="4"/>
  <c r="E10" i="4"/>
  <c r="E14" i="4"/>
  <c r="B432" i="4" s="1"/>
  <c r="F7" i="1"/>
  <c r="F20" i="1"/>
  <c r="E8" i="4"/>
  <c r="E12" i="4"/>
  <c r="A18" i="4"/>
  <c r="C2" i="1"/>
  <c r="F15" i="1"/>
  <c r="M7" i="4"/>
  <c r="E11" i="4"/>
  <c r="B426" i="4"/>
  <c r="C414" i="4"/>
  <c r="C413" i="4"/>
  <c r="C412" i="4"/>
  <c r="C411" i="4"/>
  <c r="C410"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F26" i="1" l="1"/>
  <c r="G26" i="1"/>
  <c r="G405" i="4" s="1"/>
  <c r="F405" i="4"/>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<sst xmlns="http://schemas.openxmlformats.org/spreadsheetml/2006/main" count="871" uniqueCount="173">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</sst>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1</c:v>
                </c:pt>
                <c:pt idx="3">
                  <c:v>2</c:v>
                </c:pt>
                <c:pt idx="4">
                  <c:v>6</c:v>
                </c:pt>
              </c:numCache>
            </c:numRef>
          </c:val>
        </c:ser>
        <c:dLbls>
          <c:showLegendKey val="0"/>
          <c:showVal val="0"/>
          <c:showCatName val="0"/>
          <c:showSerName val="0"/>
          <c:showPercent val="0"/>
          <c:showBubbleSize val="0"/>
        </c:dLbls>
        <c:gapWidth val="150"/>
        <c:axId val="375514480"/>
        <c:axId val="365061880"/>
      </c:barChart>
      <c:catAx>
        <c:axId val="37551448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365061880"/>
        <c:crosses val="autoZero"/>
        <c:auto val="1"/>
        <c:lblAlgn val="ctr"/>
        <c:lblOffset val="100"/>
        <c:noMultiLvlLbl val="0"/>
      </c:catAx>
      <c:valAx>
        <c:axId val="365061880"/>
        <c:scaling>
          <c:orientation val="minMax"/>
          <c:max val="13"/>
          <c:min val="0"/>
        </c:scaling>
        <c:delete val="0"/>
        <c:axPos val="l"/>
        <c:majorGridlines>
          <c:spPr>
            <a:ln w="0"/>
          </c:spPr>
        </c:majorGridlines>
        <c:numFmt formatCode="General" sourceLinked="1"/>
        <c:majorTickMark val="out"/>
        <c:minorTickMark val="none"/>
        <c:tickLblPos val="nextTo"/>
        <c:crossAx val="375514480"/>
        <c:crosses val="autoZero"/>
        <c:crossBetween val="between"/>
        <c:majorUnit val="1"/>
      </c:valAx>
    </c:plotArea>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81428</xdr:rowOff>
    </xdr:from>
    <xdr:to>
      <xdr:col>9</xdr:col>
      <xdr:colOff>479881</xdr:colOff>
      <xdr:row>6</xdr:row>
      <xdr:rowOff>2615008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29250" y="2351553"/>
          <a:ext cx="3639006" cy="253358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cell r="F2"/>
          <cell r="G2" t="str">
            <v>Plan ratowania zwierząt, które ucierpiały w wyniku rozlewów olejowych.</v>
          </cell>
          <cell r="H2" t="str">
            <v>nowe</v>
          </cell>
          <cell r="I2"/>
          <cell r="J2"/>
          <cell r="K2" t="str">
            <v>tak</v>
          </cell>
          <cell r="L2"/>
          <cell r="M2"/>
          <cell r="N2"/>
          <cell r="O2"/>
          <cell r="P2"/>
          <cell r="Q2"/>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cell r="AK2"/>
          <cell r="AL2" t="str">
            <v>Działanie koordynowane lokalnie</v>
          </cell>
          <cell r="AM2" t="str">
            <v>Ministers</v>
          </cell>
          <cell r="AN2"/>
          <cell r="AO2" t="str">
            <v>Yes</v>
          </cell>
          <cell r="AP2"/>
          <cell r="AQ2"/>
          <cell r="AR2"/>
          <cell r="AS2"/>
          <cell r="AT2"/>
          <cell r="AU2" t="str">
            <v xml:space="preserve">brak cba </v>
          </cell>
          <cell r="AV2" t="str">
            <v xml:space="preserve">brak cba </v>
          </cell>
          <cell r="AW2" t="str">
            <v xml:space="preserve">brak cba </v>
          </cell>
          <cell r="AX2" t="str">
            <v xml:space="preserve">brak cba </v>
          </cell>
          <cell r="AY2" t="str">
            <v>D1,D4</v>
          </cell>
          <cell r="AZ2" t="str">
            <v>G4, AB4, AE4, AG4</v>
          </cell>
          <cell r="BA2"/>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cell r="BF2"/>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cell r="BI2"/>
          <cell r="BJ2"/>
          <cell r="BK2"/>
          <cell r="BL2"/>
          <cell r="BM2"/>
          <cell r="BN2"/>
          <cell r="BO2" t="str">
            <v>Ptaki, ssaki</v>
          </cell>
          <cell r="BP2"/>
          <cell r="BQ2"/>
          <cell r="BR2" t="str">
            <v>Ptaki, ssaki</v>
          </cell>
          <cell r="BS2"/>
          <cell r="BT2"/>
          <cell r="BU2"/>
          <cell r="BV2"/>
          <cell r="BW2"/>
          <cell r="BX2"/>
          <cell r="BY2"/>
        </row>
        <row r="3">
          <cell r="B3" t="str">
            <v>KTM20_2</v>
          </cell>
          <cell r="C3" t="str">
            <v>D1</v>
          </cell>
          <cell r="D3" t="str">
            <v>Bioróżnorodność</v>
          </cell>
          <cell r="E3"/>
          <cell r="F3"/>
          <cell r="G3" t="str">
            <v>Zwiększenie dostępności danych z zakresu przypadkowych połowów chronionych gatunków morskich ptaków i ssaków.</v>
          </cell>
          <cell r="H3" t="str">
            <v>nowe</v>
          </cell>
          <cell r="I3"/>
          <cell r="J3"/>
          <cell r="K3"/>
          <cell r="L3"/>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cell r="O3"/>
          <cell r="P3"/>
          <cell r="Q3"/>
          <cell r="R3" t="str">
            <v>Zbiór i przetwarzanie danych uzyskanych od rybaków w bazie danych CMR z zakresu przypadkowych połowów chronionych gatunków morskich ptaków i ssaków .</v>
          </cell>
          <cell r="S3" t="str">
            <v>D4</v>
          </cell>
          <cell r="T3" t="str">
            <v>prawne, administracyjne</v>
          </cell>
          <cell r="U3"/>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cell r="AE3"/>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cell r="AK3" t="str">
            <v>budżet państwa</v>
          </cell>
          <cell r="AL3" t="str">
            <v>Działanie koordynowane regionalnie w ramach konwencji o ochronie środowiska morskiego obszaru Morza Bałtyckiego (HELCOM, Helsinki 09.04.1992).</v>
          </cell>
          <cell r="AM3" t="str">
            <v>Ministerstwo Rolnictwa</v>
          </cell>
          <cell r="AN3"/>
          <cell r="AO3"/>
          <cell r="AP3"/>
          <cell r="AQ3" t="str">
            <v>Tak</v>
          </cell>
          <cell r="AR3"/>
          <cell r="AS3" t="str">
            <v>nie</v>
          </cell>
          <cell r="AT3"/>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cell r="BF3"/>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cell r="BI3"/>
          <cell r="BJ3"/>
          <cell r="BK3"/>
          <cell r="BL3"/>
          <cell r="BM3"/>
          <cell r="BN3"/>
          <cell r="BO3" t="str">
            <v>Ptaki, ssaki</v>
          </cell>
          <cell r="BP3"/>
          <cell r="BQ3"/>
          <cell r="BR3" t="str">
            <v>Ptaki, ssaki</v>
          </cell>
          <cell r="BS3"/>
          <cell r="BT3"/>
          <cell r="BU3"/>
          <cell r="BV3"/>
          <cell r="BW3"/>
          <cell r="BX3"/>
          <cell r="BY3"/>
        </row>
        <row r="4">
          <cell r="B4" t="str">
            <v>KTM37_4</v>
          </cell>
          <cell r="C4" t="str">
            <v>D1</v>
          </cell>
          <cell r="D4" t="str">
            <v>Bioróżnorodność</v>
          </cell>
          <cell r="E4"/>
          <cell r="F4"/>
          <cell r="G4" t="str">
            <v>Prowadzenie badań stanu zasobów ryb w morskich wodach wewnętrznych</v>
          </cell>
          <cell r="H4" t="str">
            <v>nowe</v>
          </cell>
          <cell r="I4" t="str">
            <v>Narodowy Program Zboru Danych Rybackich</v>
          </cell>
          <cell r="J4" t="str">
            <v>do sprawdzenia</v>
          </cell>
          <cell r="K4"/>
          <cell r="L4"/>
          <cell r="M4"/>
          <cell r="N4"/>
          <cell r="O4"/>
          <cell r="P4"/>
          <cell r="Q4"/>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cell r="AE4"/>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cell r="AO4"/>
          <cell r="AP4"/>
          <cell r="AQ4" t="str">
            <v>Tak</v>
          </cell>
          <cell r="AR4"/>
          <cell r="AS4" t="str">
            <v>nie</v>
          </cell>
          <cell r="AT4"/>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cell r="BI4"/>
          <cell r="BJ4"/>
          <cell r="BK4"/>
          <cell r="BL4"/>
          <cell r="BM4"/>
          <cell r="BN4"/>
          <cell r="BO4" t="str">
            <v>Ryby</v>
          </cell>
          <cell r="BP4"/>
          <cell r="BQ4" t="str">
            <v>Ryby</v>
          </cell>
          <cell r="BR4" t="str">
            <v>Ryby</v>
          </cell>
          <cell r="BS4"/>
          <cell r="BT4"/>
          <cell r="BU4"/>
          <cell r="BV4"/>
          <cell r="BW4"/>
          <cell r="BX4"/>
          <cell r="BY4"/>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cell r="J5"/>
          <cell r="K5"/>
          <cell r="L5"/>
          <cell r="M5"/>
          <cell r="N5"/>
          <cell r="O5" t="str">
            <v xml:space="preserve">wykorzystując np. AIS? W celu identyfikacji, czy nie jest prowadzone trałowanie w rejonach objętych zakazem.
Sugerowana zmiana nazwy: "Kontrola rejonów, w których jest przeprowadzane trałowanie". </v>
          </cell>
          <cell r="P5"/>
          <cell r="Q5"/>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cell r="AE5" t="str">
            <v>"Wiadomości rybackie" nr 7-8(206) lipiec-sierpień 2015 pismo Morskiego Instytutu Rybackiego - PIB</v>
          </cell>
          <cell r="AF5" t="str">
            <v>Minister właściwy ds. gospodarki morskiej/ Minister właściwy ds. rybołówstwa</v>
          </cell>
          <cell r="AG5"/>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cell r="AN5"/>
          <cell r="AO5"/>
          <cell r="AP5"/>
          <cell r="AQ5" t="str">
            <v>tak</v>
          </cell>
          <cell r="AR5"/>
          <cell r="AS5"/>
          <cell r="AT5"/>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cell r="BF5" t="str">
            <v>Działanie związane z ograniczeniem presji na organizmy morskie i siedliska dna morskiego oraz komercyjnie pozyskiwane ryby.</v>
          </cell>
          <cell r="BG5"/>
          <cell r="BH5"/>
          <cell r="BI5" t="str">
            <v>Działanie związane z ograniczeniem presji na organizmy morskie i siedliska dna morskiego oraz komercyjnie pozyskiwane ryby.</v>
          </cell>
          <cell r="BJ5"/>
          <cell r="BK5"/>
          <cell r="BL5"/>
          <cell r="BM5"/>
          <cell r="BN5"/>
          <cell r="BO5" t="str">
            <v>Ryby, siedliska na dnie morskim</v>
          </cell>
          <cell r="BP5"/>
          <cell r="BQ5" t="str">
            <v>Ryby, siedliska na dnie morskim</v>
          </cell>
          <cell r="BR5" t="str">
            <v>Ryby, siedliska na dnie morskim</v>
          </cell>
          <cell r="BS5"/>
          <cell r="BT5" t="str">
            <v>Ryby, siedliska na dnie morskim</v>
          </cell>
          <cell r="BU5"/>
          <cell r="BV5"/>
          <cell r="BW5"/>
          <cell r="BX5"/>
          <cell r="BY5"/>
        </row>
        <row r="6">
          <cell r="B6" t="str">
            <v>KTM20_4</v>
          </cell>
          <cell r="C6" t="str">
            <v>D1</v>
          </cell>
          <cell r="D6" t="str">
            <v>Bioróżnorodność</v>
          </cell>
          <cell r="E6" t="str">
            <v>1.7</v>
          </cell>
          <cell r="F6"/>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cell r="K6"/>
          <cell r="L6"/>
          <cell r="M6"/>
          <cell r="N6"/>
          <cell r="O6"/>
          <cell r="P6"/>
          <cell r="Q6"/>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cell r="AD6"/>
          <cell r="AE6"/>
          <cell r="AF6" t="str">
            <v>Minister właściwy ds. gospodarki morskiej/Urzędy Morskie</v>
          </cell>
          <cell r="AG6"/>
          <cell r="AH6" t="str">
            <v>brak danych</v>
          </cell>
          <cell r="AI6" t="str">
            <v>Koszt nieznany, zależny od wprowadzonych ograniczeń stosowania narzędzi połowowych</v>
          </cell>
          <cell r="AJ6"/>
          <cell r="AK6" t="str">
            <v>budżet państwa</v>
          </cell>
          <cell r="AL6" t="str">
            <v>Działanie koordynowane lokalnie</v>
          </cell>
          <cell r="AM6" t="str">
            <v>NEW</v>
          </cell>
          <cell r="AN6"/>
          <cell r="AO6"/>
          <cell r="AP6"/>
          <cell r="AQ6" t="str">
            <v>Yes</v>
          </cell>
          <cell r="AR6"/>
          <cell r="AS6"/>
          <cell r="AT6"/>
          <cell r="AU6">
            <v>1</v>
          </cell>
          <cell r="AV6">
            <v>4</v>
          </cell>
          <cell r="AW6">
            <v>1</v>
          </cell>
          <cell r="AX6">
            <v>2</v>
          </cell>
          <cell r="AY6" t="str">
            <v>D1 D3 D6</v>
          </cell>
          <cell r="AZ6"/>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cell r="BK6"/>
          <cell r="BL6"/>
          <cell r="BM6"/>
          <cell r="BN6"/>
          <cell r="BO6" t="str">
            <v>Ryby, ptaki, ssaki</v>
          </cell>
          <cell r="BP6"/>
          <cell r="BQ6" t="str">
            <v>Ryby, ptaki, ssaki</v>
          </cell>
          <cell r="BR6" t="str">
            <v>Ryby, ptaki, ssaki</v>
          </cell>
          <cell r="BS6"/>
          <cell r="BT6" t="str">
            <v>Ryby, ptaki, ssaki</v>
          </cell>
          <cell r="BU6"/>
          <cell r="BV6"/>
          <cell r="BW6"/>
          <cell r="BX6"/>
          <cell r="BY6"/>
        </row>
        <row r="7">
          <cell r="B7" t="str">
            <v>KTM38_2</v>
          </cell>
          <cell r="C7" t="str">
            <v>D1</v>
          </cell>
          <cell r="D7" t="str">
            <v>Bioróżnorodność</v>
          </cell>
          <cell r="E7"/>
          <cell r="F7"/>
          <cell r="G7" t="str">
            <v>Ustanowienie stref wyłączonych z zagospodarowania w planie zagospodarowania przestrzennego obszarów morskich</v>
          </cell>
          <cell r="H7" t="str">
            <v>nowe</v>
          </cell>
          <cell r="I7" t="str">
            <v>związane z opracowaniem PZPOM</v>
          </cell>
          <cell r="J7"/>
          <cell r="K7"/>
          <cell r="L7"/>
          <cell r="M7"/>
          <cell r="N7"/>
          <cell r="O7"/>
          <cell r="P7"/>
          <cell r="Q7"/>
          <cell r="R7" t="str">
            <v>Wyłączenie z zagospodarowania stref istotnych z punktu widzenia zachowania gatunków objętych wskaźnikiem bądź siedlisk cennych przyrodniczo</v>
          </cell>
          <cell r="S7"/>
          <cell r="T7" t="str">
            <v>administracyjne</v>
          </cell>
          <cell r="U7"/>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cell r="AD7"/>
          <cell r="AE7"/>
          <cell r="AF7" t="str">
            <v>Minister właściwy ds. gospodarki morskiej / Minister właściwy ds. budownictwa, planowania i zagospodarowania przestrzennego oraz mieszkalnictwa/ Urzędy Morskie</v>
          </cell>
          <cell r="AG7"/>
          <cell r="AH7" t="str">
            <v>brak danych</v>
          </cell>
          <cell r="AI7" t="str">
            <v>Koszt nieznany, zależny od ilości i powierzchni stref wyłączonych z zagospodarowania</v>
          </cell>
          <cell r="AJ7"/>
          <cell r="AK7" t="str">
            <v>budżet państwa</v>
          </cell>
          <cell r="AL7" t="str">
            <v>Działanie koordynowane lokalnie</v>
          </cell>
          <cell r="AM7" t="str">
            <v>NEW</v>
          </cell>
          <cell r="AN7"/>
          <cell r="AO7"/>
          <cell r="AP7"/>
          <cell r="AQ7"/>
          <cell r="AR7"/>
          <cell r="AS7"/>
          <cell r="AT7"/>
          <cell r="AU7" t="str">
            <v xml:space="preserve">brak cba </v>
          </cell>
          <cell r="AV7" t="str">
            <v xml:space="preserve">brak cba </v>
          </cell>
          <cell r="AW7" t="str">
            <v xml:space="preserve">brak cba </v>
          </cell>
          <cell r="AX7" t="str">
            <v xml:space="preserve">brak cba </v>
          </cell>
          <cell r="AY7" t="str">
            <v>D1, D3, D4, D6, D7, D11</v>
          </cell>
          <cell r="AZ7"/>
          <cell r="BA7" t="str">
            <v>tak</v>
          </cell>
          <cell r="BB7"/>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cell r="BL7"/>
          <cell r="BM7"/>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cell r="BQ7" t="str">
            <v>Ryby, ssaki, ptaki, siedliska na dnie morskim</v>
          </cell>
          <cell r="BR7" t="str">
            <v>Ryby, ssaki, ptaki, siedliska na dnie morskim</v>
          </cell>
          <cell r="BS7"/>
          <cell r="BT7" t="str">
            <v>Ryby, ssaki, ptaki, siedliska na dnie morskim</v>
          </cell>
          <cell r="BU7" t="str">
            <v>Ryby, ssaki, ptaki, siedliska na dnie morskim</v>
          </cell>
          <cell r="BV7"/>
          <cell r="BW7"/>
          <cell r="BX7"/>
          <cell r="BY7" t="str">
            <v>Ryby, ssaki, ptaki, siedliska na dnie morskim</v>
          </cell>
        </row>
        <row r="8">
          <cell r="B8" t="str">
            <v>KTM38_3</v>
          </cell>
          <cell r="C8" t="str">
            <v>D1</v>
          </cell>
          <cell r="D8" t="str">
            <v>Bioróżnorodność</v>
          </cell>
          <cell r="E8"/>
          <cell r="F8"/>
          <cell r="G8" t="str">
            <v xml:space="preserve">Kontrola zgodności decyzji administracyjnych z zapisami planu zagospodarownia przestrzennego obszarów morskich </v>
          </cell>
          <cell r="H8" t="str">
            <v>nowe</v>
          </cell>
          <cell r="I8" t="str">
            <v>związane z opracowaniem PZPOM</v>
          </cell>
          <cell r="J8"/>
          <cell r="K8"/>
          <cell r="L8"/>
          <cell r="M8"/>
          <cell r="N8"/>
          <cell r="O8"/>
          <cell r="P8"/>
          <cell r="Q8"/>
          <cell r="R8" t="str">
            <v>Uwzględnianie uwarunkowań środowiskowych wynikających z zapisów planu zagospodarowania przestrzennego obszarów morskich przy wydawaniu decyzji administracyjnych związanych z działalnością mogącą mieć wpływ na środowisko morskie</v>
          </cell>
          <cell r="S8"/>
          <cell r="T8" t="str">
            <v>administracyjne, kontrolne</v>
          </cell>
          <cell r="U8"/>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cell r="AH8" t="str">
            <v>brak danych</v>
          </cell>
          <cell r="AI8" t="str">
            <v>Nie przewiduje się dodatkowego kosztu tego działania, z uwagi na jego specyfikę</v>
          </cell>
          <cell r="AJ8"/>
          <cell r="AK8" t="str">
            <v>budżet państwa</v>
          </cell>
          <cell r="AL8" t="str">
            <v>Działanie koordynowane lokalnie</v>
          </cell>
          <cell r="AM8" t="str">
            <v>NEW</v>
          </cell>
          <cell r="AN8"/>
          <cell r="AO8"/>
          <cell r="AP8"/>
          <cell r="AQ8"/>
          <cell r="AR8"/>
          <cell r="AS8"/>
          <cell r="AT8"/>
          <cell r="AU8" t="str">
            <v>brak cba</v>
          </cell>
          <cell r="AV8" t="str">
            <v>brak cba</v>
          </cell>
          <cell r="AW8" t="str">
            <v>brak cba</v>
          </cell>
          <cell r="AX8" t="str">
            <v>brak cba</v>
          </cell>
          <cell r="AY8" t="str">
            <v>D1, D3, D4, D6, D7, D11</v>
          </cell>
          <cell r="BB8"/>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cell r="BL8"/>
          <cell r="BM8"/>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cell r="BQ8" t="str">
            <v>Ryby, ssaki, ptaki, siedliska na dnie morskim</v>
          </cell>
          <cell r="BR8" t="str">
            <v>Ryby, ssaki, ptaki, siedliska na dnie morskim</v>
          </cell>
          <cell r="BS8"/>
          <cell r="BT8" t="str">
            <v>Ryby, ssaki, ptaki, siedliska na dnie morskim</v>
          </cell>
          <cell r="BU8" t="str">
            <v>Ryby, ssaki, ptaki, siedliska na dnie morskim</v>
          </cell>
          <cell r="BV8"/>
          <cell r="BW8"/>
          <cell r="BX8"/>
          <cell r="BY8" t="str">
            <v>Ryby, ssaki, ptaki, siedliska na dnie morskim</v>
          </cell>
        </row>
        <row r="9">
          <cell r="B9" t="str">
            <v xml:space="preserve"> KTM34_2</v>
          </cell>
          <cell r="C9" t="str">
            <v>D2</v>
          </cell>
          <cell r="D9" t="str">
            <v>Gatunki obce</v>
          </cell>
          <cell r="E9"/>
          <cell r="F9"/>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cell r="J9"/>
          <cell r="K9" t="str">
            <v>tak</v>
          </cell>
          <cell r="L9"/>
          <cell r="M9"/>
          <cell r="N9"/>
          <cell r="O9"/>
          <cell r="P9"/>
          <cell r="Q9"/>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cell r="T9" t="str">
            <v xml:space="preserve">Analiza/
działania administracyjne
</v>
          </cell>
          <cell r="U9" t="str">
            <v>połączyć z opracowaniem planów działania. Oszacować koszt</v>
          </cell>
          <cell r="V9" t="str">
            <v>brak CBA, opracowanie studialne</v>
          </cell>
          <cell r="W9"/>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cell r="AE9"/>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cell r="AK9" t="str">
            <v>budżet państwa</v>
          </cell>
          <cell r="AL9" t="str">
            <v>Działanie koordynowane lokalnie</v>
          </cell>
          <cell r="AM9" t="str">
            <v>Ministers</v>
          </cell>
          <cell r="AN9"/>
          <cell r="AO9"/>
          <cell r="AP9"/>
          <cell r="AQ9" t="str">
            <v>Yes?</v>
          </cell>
          <cell r="AR9"/>
          <cell r="AS9"/>
          <cell r="AT9"/>
          <cell r="AU9" t="str">
            <v>brak cba</v>
          </cell>
          <cell r="AV9" t="str">
            <v>brak cba</v>
          </cell>
          <cell r="AW9" t="str">
            <v>brak cba</v>
          </cell>
          <cell r="AX9" t="str">
            <v>brak cba</v>
          </cell>
          <cell r="AY9" t="str">
            <v>D2</v>
          </cell>
          <cell r="AZ9" t="str">
            <v>W29, Af29?, Ah29?</v>
          </cell>
          <cell r="BB9"/>
          <cell r="BC9" t="str">
            <v>opracowanie studialne</v>
          </cell>
          <cell r="BD9"/>
          <cell r="BE9" t="str">
            <v>Opracowanie studialne nakierowane na ograniczenie presji antropogenicznej związanej z niezamierzonym wprowadzaniem obcych gatunków inwazyjnych i ich rozprzestrzenianiem się.</v>
          </cell>
          <cell r="BF9"/>
          <cell r="BG9"/>
          <cell r="BH9"/>
          <cell r="BI9"/>
          <cell r="BJ9"/>
          <cell r="BK9"/>
          <cell r="BL9"/>
          <cell r="BM9"/>
          <cell r="BN9"/>
          <cell r="BO9"/>
          <cell r="BP9" t="str">
            <v>Ryby, siedliska w słupie wody, siedliska na dnie morskim</v>
          </cell>
          <cell r="BQ9"/>
          <cell r="BR9"/>
          <cell r="BS9"/>
          <cell r="BT9"/>
          <cell r="BU9"/>
          <cell r="BV9"/>
          <cell r="BW9"/>
          <cell r="BX9"/>
          <cell r="BY9"/>
        </row>
        <row r="10">
          <cell r="B10" t="str">
            <v xml:space="preserve"> KTM34_3</v>
          </cell>
          <cell r="C10" t="str">
            <v>D2</v>
          </cell>
          <cell r="D10" t="str">
            <v>Gatunki obce</v>
          </cell>
          <cell r="E10"/>
          <cell r="F10"/>
          <cell r="G10" t="str">
            <v>Edukacja akwarystów w zakresie zagrożeń związnych z uwalnianiem okazów obcych gatunków inwazyjnych do środowiska naturalnego</v>
          </cell>
          <cell r="H10" t="str">
            <v>nowe</v>
          </cell>
          <cell r="I10"/>
          <cell r="J10"/>
          <cell r="K10"/>
          <cell r="L10"/>
          <cell r="M10"/>
          <cell r="N10"/>
          <cell r="O10"/>
          <cell r="P10"/>
          <cell r="Q10"/>
          <cell r="R10" t="str">
            <v>Wyprodukowanie i dystrybucja materiałów informacyjnych (ulotek, folderów) oraz produkcja spotów informacyjnych prezentowanych w mediach.</v>
          </cell>
          <cell r="S10"/>
          <cell r="T10" t="str">
            <v>edukacyjne</v>
          </cell>
          <cell r="U10" t="str">
            <v>Asia wpisze założenia do szacunku kosztów</v>
          </cell>
          <cell r="V10"/>
          <cell r="W10"/>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cell r="AD10"/>
          <cell r="AE10"/>
          <cell r="AF10" t="str">
            <v>Minister właściwy ds. środowiska</v>
          </cell>
          <cell r="AG10"/>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cell r="AK10" t="str">
            <v xml:space="preserve">Ministerstwo Środowiska/NFOŚiGW
</v>
          </cell>
          <cell r="AL10" t="str">
            <v>Działanie koordynowane lokalnie</v>
          </cell>
          <cell r="AM10" t="str">
            <v>NEW</v>
          </cell>
          <cell r="AN10"/>
          <cell r="AO10"/>
          <cell r="AP10"/>
          <cell r="AQ10" t="str">
            <v>Yes</v>
          </cell>
          <cell r="AR10"/>
          <cell r="AS10" t="str">
            <v>No</v>
          </cell>
          <cell r="AT10"/>
          <cell r="AU10">
            <v>1</v>
          </cell>
          <cell r="AV10">
            <v>4</v>
          </cell>
          <cell r="AW10">
            <v>2</v>
          </cell>
          <cell r="AX10">
            <v>1</v>
          </cell>
          <cell r="AY10" t="str">
            <v>D2</v>
          </cell>
          <cell r="BB10"/>
          <cell r="BD10"/>
          <cell r="BE10" t="str">
            <v>Działanie edukacyjne nakierowane na ograniczenie presji antropogenicznej związanej z  wprowadzaniem obcych gatunków inwazyjnych.</v>
          </cell>
          <cell r="BF10"/>
          <cell r="BG10"/>
          <cell r="BH10"/>
          <cell r="BI10"/>
          <cell r="BJ10"/>
          <cell r="BK10"/>
          <cell r="BL10"/>
          <cell r="BM10"/>
          <cell r="BN10"/>
          <cell r="BO10"/>
          <cell r="BP10" t="str">
            <v>Ryby</v>
          </cell>
          <cell r="BQ10"/>
          <cell r="BR10"/>
          <cell r="BS10"/>
          <cell r="BT10"/>
          <cell r="BU10"/>
          <cell r="BV10"/>
          <cell r="BW10"/>
          <cell r="BX10"/>
          <cell r="BY10"/>
        </row>
        <row r="11">
          <cell r="B11" t="str">
            <v>KTM34_4</v>
          </cell>
          <cell r="C11" t="str">
            <v>D2</v>
          </cell>
          <cell r="D11" t="str">
            <v>Gatunki obce</v>
          </cell>
          <cell r="E11"/>
          <cell r="F11"/>
          <cell r="G11" t="str">
            <v>Wdrożenie wytycznych IMO dotyczących praktyki kontroli i zarządzania 'biofoulingiem' (systemy przeciwporostowe na statkach)</v>
          </cell>
          <cell r="H11" t="str">
            <v>nowe</v>
          </cell>
          <cell r="I11"/>
          <cell r="J11"/>
          <cell r="K11"/>
          <cell r="L11"/>
          <cell r="M11"/>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cell r="P11"/>
          <cell r="Q11"/>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cell r="T11" t="str">
            <v>prawne, administracyjne, edukacyjne</v>
          </cell>
          <cell r="U11"/>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cell r="AD11"/>
          <cell r="AE11"/>
          <cell r="AF11" t="str">
            <v>Minister właściwy ds. środowiska w uzgodnieniu z Ministrem właściwym ds. gospodarki morskiej w zakresie dotyczącym zaleceń IMO</v>
          </cell>
          <cell r="AG11"/>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cell r="AK11" t="str">
            <v>budżet państwa</v>
          </cell>
          <cell r="AL11" t="str">
            <v>Działanie koordynowane lokalnie</v>
          </cell>
          <cell r="AM11" t="str">
            <v>NEW</v>
          </cell>
          <cell r="AN11"/>
          <cell r="AO11"/>
          <cell r="AP11"/>
          <cell r="AQ11" t="str">
            <v>Nie. Opracowanie studialne, należy określić szacunek kosztów.</v>
          </cell>
          <cell r="AR11"/>
          <cell r="AS11" t="str">
            <v>No</v>
          </cell>
          <cell r="AT11"/>
          <cell r="AU11" t="str">
            <v>brak cba</v>
          </cell>
          <cell r="AV11" t="str">
            <v>brak cba</v>
          </cell>
          <cell r="AW11" t="str">
            <v>brak cba</v>
          </cell>
          <cell r="AX11" t="str">
            <v>brak cba</v>
          </cell>
          <cell r="AY11" t="str">
            <v>D2</v>
          </cell>
          <cell r="AZ11" t="str">
            <v>AN31</v>
          </cell>
          <cell r="BB11"/>
          <cell r="BC11" t="str">
            <v>opracowanie administracyjne, prawne, edukacyjne</v>
          </cell>
          <cell r="BD11"/>
          <cell r="BE11" t="str">
            <v>Działanie kontrolne nakierowane na ograniczenie presji antropogenicznej związanej z  wprowadzaniem obcych gatunków inwazyjnych.</v>
          </cell>
          <cell r="BF11"/>
          <cell r="BG11"/>
          <cell r="BH11"/>
          <cell r="BI11"/>
          <cell r="BJ11"/>
          <cell r="BK11"/>
          <cell r="BL11"/>
          <cell r="BM11"/>
          <cell r="BN11"/>
          <cell r="BO11"/>
          <cell r="BP11" t="str">
            <v>Siedliska w słupie wody, siedliska na dnie morskim</v>
          </cell>
          <cell r="BQ11"/>
          <cell r="BR11"/>
          <cell r="BS11"/>
          <cell r="BT11"/>
          <cell r="BU11"/>
          <cell r="BV11"/>
          <cell r="BW11"/>
          <cell r="BX11"/>
          <cell r="BY11"/>
        </row>
        <row r="12">
          <cell r="B12" t="str">
            <v xml:space="preserve"> KTM34_5</v>
          </cell>
          <cell r="C12" t="str">
            <v>D2</v>
          </cell>
          <cell r="D12" t="str">
            <v>Gatunki obce</v>
          </cell>
          <cell r="E12"/>
          <cell r="F12"/>
          <cell r="G12" t="str">
            <v>Opracowanie planów działania w celu zmniejszenia wpływu gatunków inwazyjnych, wraz z okresleniem stanu obecnego zagrożenia ze strony gatunków obcych</v>
          </cell>
          <cell r="H12" t="str">
            <v>nowe</v>
          </cell>
          <cell r="I12" t="str">
            <v>połączyć z 3 wyżej</v>
          </cell>
          <cell r="J12"/>
          <cell r="K12" t="str">
            <v>tak</v>
          </cell>
          <cell r="L12"/>
          <cell r="M12"/>
          <cell r="N12"/>
          <cell r="O12"/>
          <cell r="P12"/>
          <cell r="Q12"/>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cell r="T12" t="str">
            <v>administracyjne</v>
          </cell>
          <cell r="U12"/>
          <cell r="V12" t="str">
            <v>brak CBA, opracowanie studialne</v>
          </cell>
          <cell r="W12"/>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cell r="AD12"/>
          <cell r="AE12"/>
          <cell r="AF12" t="str">
            <v xml:space="preserve">Minister właściwy ds. środowiska </v>
          </cell>
          <cell r="AG12"/>
          <cell r="AH12">
            <v>500000</v>
          </cell>
          <cell r="AI12" t="str">
            <v>Koszt opracowania studialnego</v>
          </cell>
          <cell r="AJ12"/>
          <cell r="AK12" t="str">
            <v>budżet państwa</v>
          </cell>
          <cell r="AL12" t="str">
            <v>Działanie koordynowane lokalnie</v>
          </cell>
          <cell r="AM12" t="str">
            <v>NEW</v>
          </cell>
          <cell r="AN12"/>
          <cell r="AO12"/>
          <cell r="AP12"/>
          <cell r="AQ12" t="str">
            <v>Nie. Opracowanie studialne, należy określić szacunek kosztów.</v>
          </cell>
          <cell r="AR12"/>
          <cell r="AS12" t="str">
            <v>No</v>
          </cell>
          <cell r="AT12"/>
          <cell r="AU12" t="str">
            <v>brak cba</v>
          </cell>
          <cell r="AV12" t="str">
            <v>brak cba</v>
          </cell>
          <cell r="AW12" t="str">
            <v>brak cba</v>
          </cell>
          <cell r="AX12" t="str">
            <v>brak cba</v>
          </cell>
          <cell r="AY12" t="str">
            <v>D2</v>
          </cell>
          <cell r="AZ12" t="str">
            <v>AN32</v>
          </cell>
          <cell r="BB12"/>
          <cell r="BC12" t="str">
            <v>opracowanie studialne</v>
          </cell>
          <cell r="BD12"/>
          <cell r="BE12" t="str">
            <v>Opracowanie studialne nakierowane na ograniczenie presji antropogenicznej związanej z  wprowadzaniem obcych gatunków inwazyjnych i ich rozprzestrzenianiem się.</v>
          </cell>
          <cell r="BF12"/>
          <cell r="BG12"/>
          <cell r="BH12"/>
          <cell r="BI12"/>
          <cell r="BJ12"/>
          <cell r="BK12"/>
          <cell r="BL12"/>
          <cell r="BM12"/>
          <cell r="BN12"/>
          <cell r="BO12"/>
          <cell r="BP12" t="str">
            <v>Ryby, siedliska w słupie wody, siedliska na dnie morskim</v>
          </cell>
          <cell r="BQ12"/>
          <cell r="BR12"/>
          <cell r="BS12"/>
          <cell r="BT12"/>
          <cell r="BU12"/>
          <cell r="BV12"/>
          <cell r="BW12"/>
          <cell r="BX12"/>
          <cell r="BY12"/>
        </row>
        <row r="13">
          <cell r="B13" t="str">
            <v xml:space="preserve"> KTM34_8</v>
          </cell>
          <cell r="C13" t="str">
            <v>D2</v>
          </cell>
          <cell r="D13" t="str">
            <v>Gatunki obce</v>
          </cell>
          <cell r="E13"/>
          <cell r="F13"/>
          <cell r="G13" t="str">
            <v>Zapobieżenia ucieczce gatunków obców z akwakultur</v>
          </cell>
          <cell r="H13" t="str">
            <v>nowe</v>
          </cell>
          <cell r="I13"/>
          <cell r="J13"/>
          <cell r="K13" t="str">
            <v>tak</v>
          </cell>
          <cell r="L13"/>
          <cell r="M13"/>
          <cell r="N13"/>
          <cell r="O13"/>
          <cell r="P13"/>
          <cell r="Q13"/>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cell r="T13" t="str">
            <v>Analiza/działania prawne, administracyjne i edukacyjne</v>
          </cell>
          <cell r="U13"/>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cell r="AD13"/>
          <cell r="AE13"/>
          <cell r="AF13" t="str">
            <v>Minister właściwy ds. gospodarki morskiej (we współpracy z Ministrem właściwym ds. rybołówstwa)</v>
          </cell>
          <cell r="AG13"/>
          <cell r="AH13">
            <v>200000</v>
          </cell>
          <cell r="AI13" t="str">
            <v>Koszt opracowania studialnego</v>
          </cell>
          <cell r="AJ13"/>
          <cell r="AK13" t="str">
            <v>budżet państwa</v>
          </cell>
          <cell r="AL13" t="str">
            <v>Działanie koordynowane lokalnie</v>
          </cell>
          <cell r="AM13"/>
          <cell r="AN13"/>
          <cell r="AO13"/>
          <cell r="AP13"/>
          <cell r="AQ13" t="str">
            <v>Nie. Opracowanie studialne, należy określić szacunek kosztów.</v>
          </cell>
          <cell r="AR13"/>
          <cell r="AS13"/>
          <cell r="AT13"/>
          <cell r="AU13" t="str">
            <v>brak cba</v>
          </cell>
          <cell r="AV13" t="str">
            <v>brak cba</v>
          </cell>
          <cell r="AW13" t="str">
            <v>brak cba</v>
          </cell>
          <cell r="AX13" t="str">
            <v>brak cba</v>
          </cell>
          <cell r="AY13" t="str">
            <v>D2</v>
          </cell>
          <cell r="AZ13" t="str">
            <v>AN35</v>
          </cell>
          <cell r="BB13"/>
          <cell r="BC13" t="str">
            <v>opracowanie studialne</v>
          </cell>
          <cell r="BD13"/>
          <cell r="BE13"/>
          <cell r="BF13"/>
          <cell r="BG13"/>
          <cell r="BH13"/>
          <cell r="BI13"/>
          <cell r="BJ13"/>
          <cell r="BK13"/>
          <cell r="BL13"/>
          <cell r="BM13"/>
          <cell r="BN13"/>
          <cell r="BO13"/>
          <cell r="BP13"/>
          <cell r="BQ13"/>
          <cell r="BR13"/>
          <cell r="BS13"/>
          <cell r="BT13"/>
          <cell r="BU13"/>
          <cell r="BV13"/>
          <cell r="BW13"/>
          <cell r="BX13"/>
          <cell r="BY13"/>
        </row>
        <row r="14">
          <cell r="B14" t="str">
            <v>KTM14_3</v>
          </cell>
          <cell r="C14" t="str">
            <v>D3</v>
          </cell>
          <cell r="D14" t="str">
            <v>Komercyjnie eksploatowane gatunki ryb i bezkręgowców</v>
          </cell>
          <cell r="E14"/>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cell r="J14"/>
          <cell r="K14"/>
          <cell r="L14"/>
          <cell r="M14"/>
          <cell r="N14"/>
          <cell r="O14"/>
          <cell r="P14"/>
          <cell r="Q14"/>
          <cell r="R14" t="str">
            <v xml:space="preserve">Promowanie Polskiego Kodeksu Odpowiedzialnego  Rybołówstwa
</v>
          </cell>
          <cell r="S14"/>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cell r="AE14"/>
          <cell r="AF14" t="str">
            <v>Minister właściwy ds. rybołówstwa</v>
          </cell>
          <cell r="AG14"/>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cell r="AO14"/>
          <cell r="AP14"/>
          <cell r="AQ14" t="str">
            <v>Analiza jakościowa</v>
          </cell>
          <cell r="AR14"/>
          <cell r="AS14"/>
          <cell r="AT14"/>
          <cell r="AU14">
            <v>1</v>
          </cell>
          <cell r="AV14">
            <v>4</v>
          </cell>
          <cell r="AW14">
            <v>1</v>
          </cell>
          <cell r="AX14">
            <v>2</v>
          </cell>
          <cell r="AY14" t="str">
            <v>D1 D3 D4</v>
          </cell>
          <cell r="BB14"/>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cell r="BI14"/>
          <cell r="BJ14"/>
          <cell r="BK14"/>
          <cell r="BL14"/>
          <cell r="BM14"/>
          <cell r="BN14"/>
          <cell r="BO14" t="str">
            <v>Ryby, ptaki, ssaki</v>
          </cell>
          <cell r="BP14"/>
          <cell r="BQ14" t="str">
            <v>Ryby, ptaki, ssaki</v>
          </cell>
          <cell r="BR14" t="str">
            <v>Ryby, ptaki, ssaki</v>
          </cell>
          <cell r="BS14"/>
          <cell r="BT14"/>
          <cell r="BU14"/>
          <cell r="BV14"/>
          <cell r="BW14"/>
          <cell r="BX14"/>
          <cell r="BY14"/>
        </row>
        <row r="15">
          <cell r="B15"/>
          <cell r="C15"/>
          <cell r="D15"/>
          <cell r="E15"/>
          <cell r="F15"/>
          <cell r="G15"/>
          <cell r="H15"/>
          <cell r="I15"/>
          <cell r="J15"/>
          <cell r="K15"/>
          <cell r="L15"/>
          <cell r="M15"/>
          <cell r="N15"/>
          <cell r="O15"/>
          <cell r="P15"/>
          <cell r="Q15"/>
          <cell r="R15"/>
          <cell r="S15"/>
          <cell r="T15"/>
          <cell r="U15"/>
          <cell r="V15"/>
          <cell r="W15"/>
          <cell r="X15"/>
          <cell r="Y15"/>
          <cell r="Z15"/>
          <cell r="AA15"/>
          <cell r="AB15"/>
          <cell r="AC15">
            <v>29350000</v>
          </cell>
          <cell r="AD15"/>
          <cell r="AE15"/>
          <cell r="AF15"/>
          <cell r="AG15"/>
          <cell r="AH15"/>
          <cell r="AI15"/>
          <cell r="AJ15"/>
          <cell r="AK15"/>
          <cell r="AL15"/>
          <cell r="AM15"/>
          <cell r="AN15"/>
          <cell r="AO15"/>
          <cell r="AP15"/>
          <cell r="AQ15"/>
          <cell r="AR15"/>
          <cell r="AS15"/>
          <cell r="AT15"/>
          <cell r="AU15"/>
          <cell r="AV15"/>
          <cell r="AW15"/>
          <cell r="AX15"/>
          <cell r="AY15"/>
          <cell r="AZ15"/>
          <cell r="BA15"/>
          <cell r="BB15"/>
          <cell r="BC15"/>
          <cell r="BD15"/>
          <cell r="BE15"/>
          <cell r="BF15"/>
          <cell r="BG15"/>
          <cell r="BH15"/>
          <cell r="BI15"/>
          <cell r="BJ15"/>
          <cell r="BK15"/>
          <cell r="BL15"/>
          <cell r="BM15"/>
          <cell r="BN15"/>
          <cell r="BO15"/>
          <cell r="BP15"/>
          <cell r="BQ15"/>
          <cell r="BR15"/>
          <cell r="BS15"/>
          <cell r="BT15"/>
          <cell r="BU15"/>
          <cell r="BV15"/>
          <cell r="BW15"/>
          <cell r="BX15"/>
          <cell r="BY15"/>
        </row>
        <row r="16">
          <cell r="B16" t="str">
            <v>KTM33_1</v>
          </cell>
          <cell r="C16" t="str">
            <v>D5</v>
          </cell>
          <cell r="D16" t="str">
            <v>Eutrofizacja</v>
          </cell>
          <cell r="E16"/>
          <cell r="F16"/>
          <cell r="G16" t="str">
            <v>Rozwój i promocja stosowania przez statki ciekłego gazu ziemnego jako paliwa</v>
          </cell>
          <cell r="H16" t="str">
            <v>nowe</v>
          </cell>
          <cell r="I16"/>
          <cell r="J16"/>
          <cell r="K16"/>
          <cell r="L16"/>
          <cell r="M16"/>
          <cell r="N16"/>
          <cell r="O16"/>
          <cell r="P16"/>
          <cell r="Q16"/>
          <cell r="R16" t="str">
            <v xml:space="preserve">Wyposażanie statków w urządzenia pozwalające na stosowanie  ciekłego gazu ziemnego (LNG) jako paliwa. Budowa niezbędnej infrastruktury portowej w zakresie bunkrowania statków LNG.
</v>
          </cell>
          <cell r="S16"/>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cell r="AP16"/>
          <cell r="AQ16" t="str">
            <v>Yes</v>
          </cell>
          <cell r="AR16"/>
          <cell r="AS16" t="str">
            <v>No</v>
          </cell>
          <cell r="AT16"/>
          <cell r="AU16">
            <v>1</v>
          </cell>
          <cell r="AV16">
            <v>4</v>
          </cell>
          <cell r="AW16">
            <v>1</v>
          </cell>
          <cell r="AX16">
            <v>3</v>
          </cell>
          <cell r="AY16" t="str">
            <v>D1, D3, D4, D6</v>
          </cell>
          <cell r="AZ16" t="str">
            <v>AB46, AD46, AH46, AI46</v>
          </cell>
          <cell r="BA16"/>
          <cell r="BB16"/>
          <cell r="BC16"/>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cell r="BK16"/>
          <cell r="BL16"/>
          <cell r="BM16"/>
          <cell r="BN16"/>
          <cell r="BO16" t="str">
            <v>Ryby, siedliska w słupie wody, siedliska na dnie morskim</v>
          </cell>
          <cell r="BP16"/>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cell r="BV16"/>
          <cell r="BW16"/>
          <cell r="BX16"/>
          <cell r="BY16"/>
        </row>
        <row r="17">
          <cell r="B17" t="str">
            <v>KTM33_2</v>
          </cell>
          <cell r="C17" t="str">
            <v>D5</v>
          </cell>
          <cell r="D17" t="str">
            <v>Eutrofizacja</v>
          </cell>
          <cell r="E17"/>
          <cell r="F17"/>
          <cell r="G17" t="str">
            <v>Rozwój infrastruktury portowej służącej dostarczaniu energii elektrycznej z nabrzeża na statki</v>
          </cell>
          <cell r="H17" t="str">
            <v>nowe</v>
          </cell>
          <cell r="I17"/>
          <cell r="J17"/>
          <cell r="K17"/>
          <cell r="L17"/>
          <cell r="M17"/>
          <cell r="N17"/>
          <cell r="O17"/>
          <cell r="P17"/>
          <cell r="Q17"/>
          <cell r="R17" t="str">
            <v xml:space="preserve">Zasilanie statków z nabrzeża oraz przystosowanie statków do korzystania z tej infrastruktury
</v>
          </cell>
          <cell r="S17"/>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cell r="AO17"/>
          <cell r="AP17"/>
          <cell r="AQ17"/>
          <cell r="AR17"/>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cell r="BB17"/>
          <cell r="BC17"/>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cell r="BK17"/>
          <cell r="BL17"/>
          <cell r="BM17"/>
          <cell r="BN17"/>
          <cell r="BO17" t="str">
            <v>Ryby, siedliska w słupie wody, siedliska na dnie morskim</v>
          </cell>
          <cell r="BP17"/>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cell r="BV17"/>
          <cell r="BW17"/>
          <cell r="BX17"/>
          <cell r="BY17"/>
        </row>
        <row r="18">
          <cell r="B18" t="str">
            <v>KTM33_3</v>
          </cell>
          <cell r="C18" t="str">
            <v>D5</v>
          </cell>
          <cell r="D18" t="str">
            <v>Eutrofizacja</v>
          </cell>
          <cell r="E18"/>
          <cell r="F18"/>
          <cell r="G18" t="str">
            <v>Wspieranie dalszych działań podejmowanych na forum IMO w sprawie ustanowienia obszarów kontroli emisji tlenków azotu (NECA -NOx emission control area)</v>
          </cell>
          <cell r="H18" t="str">
            <v>nowe</v>
          </cell>
          <cell r="I18"/>
          <cell r="J18"/>
          <cell r="K18"/>
          <cell r="L18" t="str">
            <v>brak CBA</v>
          </cell>
          <cell r="M18"/>
          <cell r="N18"/>
          <cell r="O18"/>
          <cell r="P18"/>
          <cell r="Q18"/>
          <cell r="R18" t="str">
            <v xml:space="preserve">Wprowadzenie odpowiednich zmian do konwencji o zapobieganiu zanieczyszczaniu morza przez statki
</v>
          </cell>
          <cell r="S18"/>
          <cell r="T18" t="str">
            <v>prawne, administracyjne</v>
          </cell>
          <cell r="U18" t="str">
            <v>koszt oszacujemy</v>
          </cell>
          <cell r="V18" t="str">
            <v>ocena jakościowa, brak pytań</v>
          </cell>
          <cell r="W18"/>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cell r="AE18"/>
          <cell r="AF18" t="str">
            <v>Minister właściwy ds. gospodarki morskiej</v>
          </cell>
          <cell r="AG18" t="str">
            <v>nie</v>
          </cell>
          <cell r="AH18"/>
          <cell r="AI18" t="str">
            <v xml:space="preserve">Koszty działań prawnych i analitycznych w ramach bieżących działań MIiR 
</v>
          </cell>
          <cell r="AJ18"/>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cell r="AR18"/>
          <cell r="AS18"/>
          <cell r="AT18"/>
          <cell r="AU18" t="str">
            <v>brak cba</v>
          </cell>
          <cell r="AV18" t="str">
            <v>brak cba</v>
          </cell>
          <cell r="AW18" t="str">
            <v>brak cba</v>
          </cell>
          <cell r="AX18" t="str">
            <v>brak cba</v>
          </cell>
          <cell r="AY18" t="str">
            <v>D1, D3, D4, D6</v>
          </cell>
          <cell r="AZ18"/>
          <cell r="BA18"/>
          <cell r="BB18"/>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cell r="BK18"/>
          <cell r="BL18"/>
          <cell r="BM18"/>
          <cell r="BN18"/>
          <cell r="BO18" t="str">
            <v>Ryby, siedliska w słupie wody, siedliska na dnie morskim</v>
          </cell>
          <cell r="BP18"/>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cell r="BV18"/>
          <cell r="BW18"/>
          <cell r="BX18"/>
          <cell r="BY18"/>
        </row>
        <row r="19">
          <cell r="B19" t="str">
            <v>KTM33_4</v>
          </cell>
          <cell r="C19" t="str">
            <v>D5</v>
          </cell>
          <cell r="D19" t="str">
            <v>Eutrofizacja</v>
          </cell>
          <cell r="E19"/>
          <cell r="F19"/>
          <cell r="G19" t="str">
            <v>Wprowadzenie na obszarze Morza Bałtyckiego zakazu zrzutu nieoczyszczonych ścieków sanitarnych  ze statków pasażerskich</v>
          </cell>
          <cell r="H19" t="str">
            <v>nowe</v>
          </cell>
          <cell r="I19"/>
          <cell r="J19"/>
          <cell r="K19"/>
          <cell r="L19"/>
          <cell r="M19"/>
          <cell r="N19"/>
          <cell r="O19"/>
          <cell r="P19"/>
          <cell r="Q19"/>
          <cell r="R19" t="str">
            <v xml:space="preserve">Rozwój infrastruktury portowej służącej do odbioru ścieków sanitarnych ze statków pasażerskich w portach. Zmiana klasyfikacji ścieków ze statków w prawie polskim.
</v>
          </cell>
          <cell r="S19"/>
          <cell r="T19" t="str">
            <v>prawne</v>
          </cell>
          <cell r="U19"/>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cell r="AP19"/>
          <cell r="AQ19"/>
          <cell r="AR19"/>
          <cell r="AS19"/>
          <cell r="AT19"/>
          <cell r="AU19">
            <v>1</v>
          </cell>
          <cell r="AV19">
            <v>4</v>
          </cell>
          <cell r="AW19">
            <v>4</v>
          </cell>
          <cell r="AX19">
            <v>3</v>
          </cell>
          <cell r="AY19" t="str">
            <v>D1, D3, D4, D6</v>
          </cell>
          <cell r="AZ19"/>
          <cell r="BA19"/>
          <cell r="BB19"/>
          <cell r="BC19"/>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cell r="BK19"/>
          <cell r="BL19"/>
          <cell r="BM19"/>
          <cell r="BN19"/>
          <cell r="BO19" t="str">
            <v>Ryby, siedliska w słupie wody, siedliska na dnie morskim</v>
          </cell>
          <cell r="BP19"/>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cell r="BV19"/>
          <cell r="BW19"/>
          <cell r="BX19"/>
          <cell r="BY19"/>
        </row>
        <row r="20">
          <cell r="B20" t="str">
            <v>KTM4_1</v>
          </cell>
          <cell r="C20" t="str">
            <v>D5</v>
          </cell>
          <cell r="D20" t="str">
            <v>Eutrofizacja</v>
          </cell>
          <cell r="E20"/>
          <cell r="F20"/>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cell r="K20" t="str">
            <v>nie</v>
          </cell>
          <cell r="L20" t="str">
            <v>tak</v>
          </cell>
          <cell r="M20"/>
          <cell r="N20"/>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cell r="AO20"/>
          <cell r="AP20"/>
          <cell r="AQ20" t="str">
            <v>YES</v>
          </cell>
          <cell r="AR20"/>
          <cell r="AS20"/>
          <cell r="AT20" t="str">
            <v>review of WIOŚ report is required</v>
          </cell>
          <cell r="AU20">
            <v>1</v>
          </cell>
          <cell r="AV20">
            <v>2</v>
          </cell>
          <cell r="AW20">
            <v>2</v>
          </cell>
          <cell r="AX20">
            <v>3</v>
          </cell>
          <cell r="AY20" t="str">
            <v>D5, D1, D3, D4, D6</v>
          </cell>
          <cell r="AZ20" t="str">
            <v>Zmienione na bazie kart PK</v>
          </cell>
          <cell r="BA20"/>
          <cell r="BB20"/>
          <cell r="BC20"/>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cell r="BK20"/>
          <cell r="BL20"/>
          <cell r="BM20"/>
          <cell r="BN20"/>
          <cell r="BO20" t="str">
            <v>Ryby, ptaki, siedliska w słupie wody, siedliska na dnie morskim</v>
          </cell>
          <cell r="BP20"/>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cell r="BV20"/>
          <cell r="BW20"/>
          <cell r="BX20"/>
          <cell r="BY20"/>
        </row>
        <row r="21">
          <cell r="B21" t="str">
            <v>KTM1_1</v>
          </cell>
          <cell r="C21" t="str">
            <v>D5</v>
          </cell>
          <cell r="D21" t="str">
            <v>Eutrofizacja</v>
          </cell>
          <cell r="E21"/>
          <cell r="F21"/>
          <cell r="G21" t="str">
            <v>Zwiększenie wymagań w zakresie usuwania fosforu w ściekach odprowadzanych z oczyszczalni</v>
          </cell>
          <cell r="H21" t="str">
            <v>nowe</v>
          </cell>
          <cell r="I21"/>
          <cell r="J21"/>
          <cell r="K21"/>
          <cell r="L21"/>
          <cell r="M21"/>
          <cell r="N21"/>
          <cell r="O21"/>
          <cell r="P21"/>
          <cell r="Q21"/>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cell r="AO21"/>
          <cell r="AP21"/>
          <cell r="AQ21"/>
          <cell r="AR21"/>
          <cell r="AS21"/>
          <cell r="AT21"/>
          <cell r="AU21">
            <v>4</v>
          </cell>
          <cell r="AV21">
            <v>4</v>
          </cell>
          <cell r="AW21">
            <v>3</v>
          </cell>
          <cell r="AX21">
            <v>3</v>
          </cell>
          <cell r="AY21" t="str">
            <v>D5, D1, D3, D4, D6</v>
          </cell>
          <cell r="AZ21"/>
          <cell r="BA21"/>
          <cell r="BB21"/>
          <cell r="BC21"/>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cell r="BK21"/>
          <cell r="BL21"/>
          <cell r="BM21"/>
          <cell r="BN21"/>
          <cell r="BO21" t="str">
            <v>Ryby, ptaki, siedliska w słupie wody, siedliska na dnie morskim</v>
          </cell>
          <cell r="BP21"/>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cell r="BV21"/>
          <cell r="BW21"/>
          <cell r="BX21"/>
          <cell r="BY21"/>
        </row>
        <row r="22">
          <cell r="B22" t="str">
            <v>KTM2_1</v>
          </cell>
          <cell r="C22" t="str">
            <v>D5</v>
          </cell>
          <cell r="D22" t="str">
            <v>Eutrofizacja</v>
          </cell>
          <cell r="E22"/>
          <cell r="F22"/>
          <cell r="G22" t="str">
            <v>Wprowadzenie limitu dawki fosforu wprowadzanej do gleb z nawozami naturalnymi</v>
          </cell>
          <cell r="H22" t="str">
            <v>nowe</v>
          </cell>
          <cell r="I22" t="str">
            <v>konieczność konsultacji z Piotrem Kwiatkowskim: czy nie zamienić tych działań na opracowania studialne.</v>
          </cell>
          <cell r="J22"/>
          <cell r="K22"/>
          <cell r="L22"/>
          <cell r="M22"/>
          <cell r="N22"/>
          <cell r="O22"/>
          <cell r="P22"/>
          <cell r="Q22"/>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cell r="AO22"/>
          <cell r="AP22"/>
          <cell r="AQ22"/>
          <cell r="AR22"/>
          <cell r="AS22"/>
          <cell r="AT22"/>
          <cell r="AU22">
            <v>2</v>
          </cell>
          <cell r="AV22">
            <v>4</v>
          </cell>
          <cell r="AW22">
            <v>2</v>
          </cell>
          <cell r="AX22">
            <v>3</v>
          </cell>
          <cell r="AY22" t="str">
            <v>D5, D1, D3, D4, D6</v>
          </cell>
          <cell r="AZ22" t="str">
            <v>AG przeniesione do AH</v>
          </cell>
          <cell r="BA22"/>
          <cell r="BB22"/>
          <cell r="BC22"/>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cell r="BK22"/>
          <cell r="BL22"/>
          <cell r="BM22"/>
          <cell r="BN22"/>
          <cell r="BO22" t="str">
            <v>Ryby, ptaki, siedliska w słupie wody, siedliska na dnie morskim</v>
          </cell>
          <cell r="BP22"/>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cell r="BV22"/>
          <cell r="BW22"/>
          <cell r="BX22"/>
          <cell r="BY22"/>
        </row>
        <row r="23">
          <cell r="B23" t="str">
            <v>KTM2_2</v>
          </cell>
          <cell r="C23" t="str">
            <v>D5</v>
          </cell>
          <cell r="D23" t="str">
            <v>Eutrofizacja</v>
          </cell>
          <cell r="E23"/>
          <cell r="F23"/>
          <cell r="G23" t="str">
            <v>Zwiększenie powierzchni gruntów rolnych objętych planami nawożenia</v>
          </cell>
          <cell r="H23" t="str">
            <v>nowe</v>
          </cell>
          <cell r="I23" t="str">
            <v>konieczność konsultacji z Piotrem Kwiatkowskim: czy nie zamienić tych działań na opracowania studialne.</v>
          </cell>
          <cell r="J23"/>
          <cell r="K23"/>
          <cell r="L23"/>
          <cell r="M23"/>
          <cell r="N23"/>
          <cell r="O23"/>
          <cell r="P23"/>
          <cell r="Q23"/>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cell r="T23" t="str">
            <v>Prawne</v>
          </cell>
          <cell r="U23"/>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cell r="AO23"/>
          <cell r="AP23"/>
          <cell r="AQ23"/>
          <cell r="AR23"/>
          <cell r="AS23"/>
          <cell r="AT23"/>
          <cell r="AU23">
            <v>1</v>
          </cell>
          <cell r="AV23">
            <v>4</v>
          </cell>
          <cell r="AW23">
            <v>1</v>
          </cell>
          <cell r="AX23">
            <v>3</v>
          </cell>
          <cell r="AY23" t="str">
            <v>D5, D1, D3, D4, D6</v>
          </cell>
          <cell r="AZ23" t="str">
            <v>H55?</v>
          </cell>
          <cell r="BA23"/>
          <cell r="BB23"/>
          <cell r="BC23"/>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cell r="BK23"/>
          <cell r="BL23"/>
          <cell r="BM23"/>
          <cell r="BN23"/>
          <cell r="BO23" t="str">
            <v>Ryby, ptaki, siedliska w słupie wody, siedliska na dnie morskim</v>
          </cell>
          <cell r="BP23"/>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cell r="BV23"/>
          <cell r="BW23"/>
          <cell r="BX23"/>
          <cell r="BY23"/>
        </row>
        <row r="24">
          <cell r="B24" t="str">
            <v>KTM2_3</v>
          </cell>
          <cell r="C24" t="str">
            <v>D5</v>
          </cell>
          <cell r="D24" t="str">
            <v>Eutrofizacja</v>
          </cell>
          <cell r="E24"/>
          <cell r="F24"/>
          <cell r="G24" t="str">
            <v>Zapewnienie warunków bezpiecznego przechowywania nawozów naturalnych</v>
          </cell>
          <cell r="H24" t="str">
            <v>nowe</v>
          </cell>
          <cell r="I24" t="str">
            <v>konieczność konsultacji z Piotrem Kwiatkowskim: czy nie zamienić tych działań na opracowania studialne.</v>
          </cell>
          <cell r="J24"/>
          <cell r="K24"/>
          <cell r="L24"/>
          <cell r="M24"/>
          <cell r="N24"/>
          <cell r="O24"/>
          <cell r="P24"/>
          <cell r="Q24"/>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cell r="T24" t="str">
            <v>Prawne, techniczne</v>
          </cell>
          <cell r="U24"/>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cell r="AO24"/>
          <cell r="AP24"/>
          <cell r="AQ24"/>
          <cell r="AR24"/>
          <cell r="AS24"/>
          <cell r="AT24"/>
          <cell r="AU24">
            <v>1</v>
          </cell>
          <cell r="AV24">
            <v>4</v>
          </cell>
          <cell r="AW24">
            <v>1</v>
          </cell>
          <cell r="AX24">
            <v>3</v>
          </cell>
          <cell r="AY24" t="str">
            <v>D5, D1, D3, D4, D6</v>
          </cell>
          <cell r="AZ24" t="str">
            <v>H56, brak kosztów w AH56</v>
          </cell>
          <cell r="BA24"/>
          <cell r="BB24"/>
          <cell r="BC24"/>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cell r="BK24"/>
          <cell r="BL24"/>
          <cell r="BM24"/>
          <cell r="BN24"/>
          <cell r="BO24" t="str">
            <v>Ryby, ptaki, siedliska w słupie wody, siedliska na dnie morskim</v>
          </cell>
          <cell r="BP24"/>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cell r="BV24"/>
          <cell r="BW24"/>
          <cell r="BX24"/>
          <cell r="BY24"/>
        </row>
        <row r="25">
          <cell r="B25" t="str">
            <v>KTM1_5</v>
          </cell>
          <cell r="C25" t="str">
            <v>D5</v>
          </cell>
          <cell r="D25" t="str">
            <v>Eutrofizacja</v>
          </cell>
          <cell r="E25"/>
          <cell r="F25"/>
          <cell r="G25" t="str">
            <v>Rozpoznanie techniczno-ekonomicznej wykonalności ograniczenia ładunku biogenów odprowadzanego z wielkich aglomeracji kanalizacją deszczową</v>
          </cell>
          <cell r="H25" t="str">
            <v>nowe</v>
          </cell>
          <cell r="I25"/>
          <cell r="J25"/>
          <cell r="K25"/>
          <cell r="L25"/>
          <cell r="M25"/>
          <cell r="N25"/>
          <cell r="O25"/>
          <cell r="P25"/>
          <cell r="Q25"/>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cell r="T25" t="str">
            <v>Przygotowawcze techniczne</v>
          </cell>
          <cell r="U25"/>
          <cell r="V25"/>
          <cell r="W25"/>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cell r="AK25" t="str">
            <v xml:space="preserve">Środki NFOŚiGW oraz środki samorządów miejskich.
</v>
          </cell>
          <cell r="AL25" t="str">
            <v>Działanie koordynowane lokalnie</v>
          </cell>
          <cell r="AM25" t="str">
            <v>PK</v>
          </cell>
          <cell r="AN25"/>
          <cell r="AO25"/>
          <cell r="AP25"/>
          <cell r="AQ25"/>
          <cell r="AR25"/>
          <cell r="AS25"/>
          <cell r="AT25"/>
          <cell r="AU25" t="str">
            <v>brak cba</v>
          </cell>
          <cell r="AV25" t="str">
            <v>brak cba</v>
          </cell>
          <cell r="AW25" t="str">
            <v>brak cba</v>
          </cell>
          <cell r="AX25" t="str">
            <v>brak cba</v>
          </cell>
          <cell r="AY25" t="str">
            <v>D5, D1, D3, D4, D6</v>
          </cell>
          <cell r="AZ25"/>
          <cell r="BA25"/>
          <cell r="BB25"/>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cell r="BK25"/>
          <cell r="BL25"/>
          <cell r="BM25"/>
          <cell r="BN25"/>
          <cell r="BO25" t="str">
            <v>Ryby, ptaki, siedliska w słupie wody, siedliska na dnie morskim</v>
          </cell>
          <cell r="BP25"/>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cell r="BV25"/>
          <cell r="BW25"/>
          <cell r="BX25"/>
          <cell r="BY25"/>
        </row>
        <row r="26">
          <cell r="B26" t="str">
            <v>KTM1_3</v>
          </cell>
          <cell r="C26" t="str">
            <v>D5</v>
          </cell>
          <cell r="D26" t="str">
            <v>Eutrofizacja</v>
          </cell>
          <cell r="E26"/>
          <cell r="F26"/>
          <cell r="G26" t="str">
            <v>Optymalizacja procesów technologicznych w istniejących oczyszczalniach komunalnych</v>
          </cell>
          <cell r="H26"/>
          <cell r="I26"/>
          <cell r="J26"/>
          <cell r="K26"/>
          <cell r="L26"/>
          <cell r="M26"/>
          <cell r="N26"/>
          <cell r="O26"/>
          <cell r="P26"/>
          <cell r="Q26"/>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cell r="T26" t="str">
            <v>Prawne, edukacyjne, finansowe, techniczne</v>
          </cell>
          <cell r="U26"/>
          <cell r="V26"/>
          <cell r="W26"/>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cell r="AD26"/>
          <cell r="AE26"/>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cell r="AH26">
            <v>150000000</v>
          </cell>
          <cell r="AI26" t="str">
            <v>Koszt całkowity: około 150 000 000 zł
Udział funduszy ochrony środowiska i gospodarki wodnej: 100 000 000 zł</v>
          </cell>
          <cell r="AJ26"/>
          <cell r="AK26" t="str">
            <v xml:space="preserve">Środki NFOŚiGW, WFOŚiGW oraz środki własne podmiotów zarządzająch oczyszczalniami.
</v>
          </cell>
          <cell r="AL26" t="str">
            <v>Działanie koordynowane lokalnie</v>
          </cell>
          <cell r="AM26" t="str">
            <v>PK</v>
          </cell>
          <cell r="AN26"/>
          <cell r="AO26"/>
          <cell r="AP26"/>
          <cell r="AQ26"/>
          <cell r="AR26"/>
          <cell r="AS26"/>
          <cell r="AT26"/>
          <cell r="AU26" t="str">
            <v>brak cba</v>
          </cell>
          <cell r="AV26" t="str">
            <v>brak cba</v>
          </cell>
          <cell r="AW26" t="str">
            <v>brak cba</v>
          </cell>
          <cell r="AX26" t="str">
            <v>brak cba</v>
          </cell>
          <cell r="AY26" t="str">
            <v>D5, D1, D3, D4, D6</v>
          </cell>
          <cell r="AZ26" t="str">
            <v>h58, AH58</v>
          </cell>
          <cell r="BA26"/>
          <cell r="BB26"/>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cell r="BK26"/>
          <cell r="BL26"/>
          <cell r="BM26"/>
          <cell r="BN26"/>
          <cell r="BO26" t="str">
            <v>Ryby, ptaki, siedliska w słupie wody, siedliska na dnie morskim</v>
          </cell>
          <cell r="BP26"/>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cell r="BV26"/>
          <cell r="BW26"/>
          <cell r="BX26"/>
          <cell r="BY26"/>
        </row>
        <row r="27">
          <cell r="B27" t="str">
            <v>KTM1_6</v>
          </cell>
          <cell r="C27" t="str">
            <v>D5</v>
          </cell>
          <cell r="D27" t="str">
            <v>Eutrofizacja</v>
          </cell>
          <cell r="E27"/>
          <cell r="F27"/>
          <cell r="G27" t="str">
            <v>Kampania edukacyjno-informacyjna na rzecz racjonalnej gospodarki wodami opadowymi</v>
          </cell>
          <cell r="H27" t="str">
            <v>nowe</v>
          </cell>
          <cell r="I27" t="str">
            <v>konieczność konsultacji z Piotrem Kwiatkowskim: czy nie zamienić tych działań na opracowania studialne.</v>
          </cell>
          <cell r="J27"/>
          <cell r="K27"/>
          <cell r="L27"/>
          <cell r="M27"/>
          <cell r="N27"/>
          <cell r="O27"/>
          <cell r="P27"/>
          <cell r="Q27"/>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cell r="AO27"/>
          <cell r="AP27"/>
          <cell r="AQ27"/>
          <cell r="AR27"/>
          <cell r="AS27"/>
          <cell r="AT27"/>
          <cell r="AU27">
            <v>1</v>
          </cell>
          <cell r="AV27">
            <v>4</v>
          </cell>
          <cell r="AW27">
            <v>1</v>
          </cell>
          <cell r="AX27">
            <v>3</v>
          </cell>
          <cell r="AY27" t="str">
            <v>D5, D1, D3, D4, D6</v>
          </cell>
          <cell r="AZ27"/>
          <cell r="BA27"/>
          <cell r="BB27"/>
          <cell r="BC27"/>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cell r="BK27"/>
          <cell r="BL27"/>
          <cell r="BM27"/>
          <cell r="BN27"/>
          <cell r="BO27" t="str">
            <v>Ryby, ptaki, siedliska w słupie wody, siedliska na dnie morskim</v>
          </cell>
          <cell r="BP27"/>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cell r="BV27"/>
          <cell r="BW27"/>
          <cell r="BX27"/>
          <cell r="BY27"/>
        </row>
        <row r="28">
          <cell r="B28" t="str">
            <v>KTM2_5</v>
          </cell>
          <cell r="C28" t="str">
            <v>D5</v>
          </cell>
          <cell r="D28" t="str">
            <v>Eutrofizacja</v>
          </cell>
          <cell r="E28"/>
          <cell r="F28"/>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cell r="K28"/>
          <cell r="L28"/>
          <cell r="M28"/>
          <cell r="N28"/>
          <cell r="O28"/>
          <cell r="P28"/>
          <cell r="Q28"/>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cell r="AO28"/>
          <cell r="AP28"/>
          <cell r="AQ28"/>
          <cell r="AR28"/>
          <cell r="AS28"/>
          <cell r="AT28"/>
          <cell r="AU28">
            <v>1</v>
          </cell>
          <cell r="AV28">
            <v>4</v>
          </cell>
          <cell r="AW28">
            <v>1</v>
          </cell>
          <cell r="AX28">
            <v>3</v>
          </cell>
          <cell r="AY28" t="str">
            <v>D5, D1, D3, D4, D6</v>
          </cell>
          <cell r="AZ28" t="str">
            <v>Działanie wysoko-kosztowe, założenia mogą się zmieniać.</v>
          </cell>
          <cell r="BA28"/>
          <cell r="BB28"/>
          <cell r="BC28"/>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cell r="BK28"/>
          <cell r="BL28"/>
          <cell r="BM28"/>
          <cell r="BN28"/>
          <cell r="BO28" t="str">
            <v>Ryby, ptaki, siedliska w słupie wody, siedliska na dnie morskim</v>
          </cell>
          <cell r="BP28"/>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cell r="BV28"/>
          <cell r="BW28"/>
          <cell r="BX28"/>
          <cell r="BY28"/>
        </row>
        <row r="29">
          <cell r="B29" t="str">
            <v>KTM2_6</v>
          </cell>
          <cell r="C29" t="str">
            <v>D5</v>
          </cell>
          <cell r="D29" t="str">
            <v>Eutrofizacja</v>
          </cell>
          <cell r="E29"/>
          <cell r="F29"/>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cell r="K29"/>
          <cell r="L29"/>
          <cell r="M29"/>
          <cell r="N29"/>
          <cell r="O29"/>
          <cell r="P29"/>
          <cell r="Q29"/>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cell r="AO29"/>
          <cell r="AP29"/>
          <cell r="AQ29"/>
          <cell r="AR29"/>
          <cell r="AS29"/>
          <cell r="AT29"/>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cell r="BB29"/>
          <cell r="BC29"/>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cell r="BK29"/>
          <cell r="BL29"/>
          <cell r="BM29"/>
          <cell r="BN29"/>
          <cell r="BO29" t="str">
            <v>Ryby, ptaki, siedliska w słupie wody, siedliska na dnie morskim</v>
          </cell>
          <cell r="BP29"/>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cell r="BV29"/>
          <cell r="BW29"/>
          <cell r="BX29"/>
          <cell r="BY29"/>
        </row>
        <row r="30">
          <cell r="B30" t="str">
            <v>KTM1_2</v>
          </cell>
          <cell r="C30" t="str">
            <v>D5</v>
          </cell>
          <cell r="D30" t="str">
            <v>Eutrofizacja</v>
          </cell>
          <cell r="E30"/>
          <cell r="F30"/>
          <cell r="G30" t="str">
            <v>Ocena techniczno-ekonomicznej wykonalności zwiększenia redukcji azotu w wybranych oczyszczalniach ścieków przemysłu chemicznego</v>
          </cell>
          <cell r="H30" t="str">
            <v>nowe</v>
          </cell>
          <cell r="I30"/>
          <cell r="J30"/>
          <cell r="K30"/>
          <cell r="L30"/>
          <cell r="M30"/>
          <cell r="N30"/>
          <cell r="O30"/>
          <cell r="P30"/>
          <cell r="Q30"/>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cell r="T30" t="str">
            <v>Przygotowawcze techniczne</v>
          </cell>
          <cell r="U30"/>
          <cell r="V30"/>
          <cell r="W30"/>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cell r="AO30"/>
          <cell r="AP30"/>
          <cell r="AQ30"/>
          <cell r="AR30"/>
          <cell r="AS30"/>
          <cell r="AT30"/>
          <cell r="AU30" t="str">
            <v>brak cba</v>
          </cell>
          <cell r="AV30" t="str">
            <v>brak cba</v>
          </cell>
          <cell r="AW30" t="str">
            <v>brak cba</v>
          </cell>
          <cell r="AX30" t="str">
            <v>brak cba</v>
          </cell>
          <cell r="AY30" t="str">
            <v>D5, D1, D3, D4, D6</v>
          </cell>
          <cell r="AZ30"/>
          <cell r="BA30"/>
          <cell r="BB30"/>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cell r="BK30"/>
          <cell r="BL30"/>
          <cell r="BM30"/>
          <cell r="BN30"/>
          <cell r="BO30" t="str">
            <v>Ryby, ptaki, siedliska w słupie wody, siedliska na dnie morskim</v>
          </cell>
          <cell r="BP30"/>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cell r="BV30"/>
          <cell r="BW30"/>
          <cell r="BX30"/>
          <cell r="BY30"/>
        </row>
        <row r="31">
          <cell r="B31" t="str">
            <v>KTM2_4</v>
          </cell>
          <cell r="C31" t="str">
            <v>D5</v>
          </cell>
          <cell r="D31" t="str">
            <v>Eutrofizacja</v>
          </cell>
          <cell r="E31"/>
          <cell r="F31"/>
          <cell r="G31" t="str">
            <v>Przeciwdziałanie powierzchniowej erozji wodnej na styku pól i wód śródlądowych</v>
          </cell>
          <cell r="H31" t="str">
            <v>nowe</v>
          </cell>
          <cell r="I31" t="str">
            <v>konieczność konsultacji z Piotrem Kwiatkowskim: czy nie zamienić tych działań na opracowania studialne.</v>
          </cell>
          <cell r="J31"/>
          <cell r="K31"/>
          <cell r="L31"/>
          <cell r="M31"/>
          <cell r="N31"/>
          <cell r="O31"/>
          <cell r="P31"/>
          <cell r="Q31"/>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cell r="AN31"/>
          <cell r="AO31"/>
          <cell r="AP31"/>
          <cell r="AQ31" t="str">
            <v>tak</v>
          </cell>
          <cell r="AR31"/>
          <cell r="AS31"/>
          <cell r="AT31"/>
          <cell r="AU31">
            <v>2</v>
          </cell>
          <cell r="AV31">
            <v>4</v>
          </cell>
          <cell r="AW31">
            <v>1</v>
          </cell>
          <cell r="AX31">
            <v>3</v>
          </cell>
          <cell r="AY31" t="str">
            <v>D5, D1, D3, D4, D6</v>
          </cell>
          <cell r="AZ31" t="str">
            <v>h63?, AG63, AH63</v>
          </cell>
          <cell r="BA31"/>
          <cell r="BB31"/>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cell r="BK31"/>
          <cell r="BL31"/>
          <cell r="BM31"/>
          <cell r="BN31"/>
          <cell r="BO31" t="str">
            <v>Ryby, ptaki, siedliska w słupie wody, siedliska na dnie morskim</v>
          </cell>
          <cell r="BP31"/>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cell r="BV31"/>
          <cell r="BW31"/>
          <cell r="BX31"/>
          <cell r="BY31"/>
        </row>
        <row r="32">
          <cell r="B32" t="str">
            <v>KTM27</v>
          </cell>
          <cell r="C32" t="str">
            <v>D6</v>
          </cell>
          <cell r="D32" t="str">
            <v>Integralność dna morskiego</v>
          </cell>
          <cell r="E32"/>
          <cell r="F32"/>
          <cell r="G32" t="str">
            <v>Wprowadzenie ograniczeń  trałowania  dennego na obszarach gdzie istnieje konieczność ochrony cennych zbiorowisk organizmów dennych</v>
          </cell>
          <cell r="H32" t="str">
            <v>nowe</v>
          </cell>
          <cell r="I32" t="str">
            <v>VK.
Czy na obszarach N2000 są zakazy trałowania</v>
          </cell>
          <cell r="J32"/>
          <cell r="K32"/>
          <cell r="L32"/>
          <cell r="M32"/>
          <cell r="N32"/>
          <cell r="O32"/>
          <cell r="P32"/>
          <cell r="Q32"/>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cell r="AD32"/>
          <cell r="AE32"/>
          <cell r="AF32" t="str">
            <v>Minister właściwy ds. gospodarki morskiej/Urządy Morskie</v>
          </cell>
          <cell r="AG32"/>
          <cell r="AH32" t="str">
            <v>Oszacowanie kosztów możliwe po ustaleniu zakresu działania</v>
          </cell>
          <cell r="AI32" t="str">
            <v>Oszacowanie kosztów możliwe po ustaleniu zakresu działania</v>
          </cell>
          <cell r="AJ32"/>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cell r="AN32"/>
          <cell r="AO32"/>
          <cell r="AP32"/>
          <cell r="AQ32"/>
          <cell r="AR32" t="str">
            <v>review existing regulations</v>
          </cell>
          <cell r="AS32"/>
          <cell r="AT32" t="str">
            <v>potentially just a study</v>
          </cell>
          <cell r="AU32">
            <v>1</v>
          </cell>
          <cell r="AV32">
            <v>2</v>
          </cell>
          <cell r="AW32">
            <v>2</v>
          </cell>
          <cell r="AX32">
            <v>2</v>
          </cell>
          <cell r="AY32" t="str">
            <v>D1, D3, D6</v>
          </cell>
          <cell r="AZ32" t="str">
            <v>H67?</v>
          </cell>
          <cell r="BB32"/>
          <cell r="BC32" t="str">
            <v>to samo co w D1</v>
          </cell>
          <cell r="BD32" t="str">
            <v>Działanie związane z ograniczeniem presji na organizmy morskie i siedliska dna morskiego oraz komercyjnie pozyskiwane ryby.</v>
          </cell>
          <cell r="BE32"/>
          <cell r="BF32" t="str">
            <v>Działanie związane z ograniczeniem presji na organizmy morskie i siedliska dna morskiego oraz komercyjnie pozyskiwane ryby.</v>
          </cell>
          <cell r="BG32"/>
          <cell r="BH32"/>
          <cell r="BI32" t="str">
            <v>Działanie związane z ograniczeniem presji na organizmy morskie i siedliska dna morskiego oraz komercyjnie pozyskiwane ryby.</v>
          </cell>
          <cell r="BJ32"/>
          <cell r="BK32"/>
          <cell r="BL32"/>
          <cell r="BM32"/>
          <cell r="BN32"/>
          <cell r="BO32" t="str">
            <v>Ryby, siedliska na dnie morskim</v>
          </cell>
          <cell r="BP32"/>
          <cell r="BQ32" t="str">
            <v>Ryby, siedliska na dnie morskim</v>
          </cell>
          <cell r="BR32" t="str">
            <v>Ryby, siedliska na dnie morskim</v>
          </cell>
          <cell r="BS32"/>
          <cell r="BT32" t="str">
            <v>Ryby, siedliska na dnie morskim</v>
          </cell>
          <cell r="BU32"/>
          <cell r="BV32"/>
          <cell r="BW32"/>
          <cell r="BX32"/>
          <cell r="BY32"/>
        </row>
        <row r="33">
          <cell r="B33" t="str">
            <v>KTM14_5</v>
          </cell>
          <cell r="C33" t="str">
            <v>D6</v>
          </cell>
          <cell r="D33" t="str">
            <v>Integralność dna morskiego</v>
          </cell>
          <cell r="E33"/>
          <cell r="F33"/>
          <cell r="G33" t="str">
            <v>Koncesje i decyzje środowiskowe dla przedsięwzięć polegających na rozpoznawaniu, poszukiwaniu i eksploatacji podmorskich złóż (wytyczne dla organów wydających decyzje administracyjne)</v>
          </cell>
          <cell r="H33" t="str">
            <v>nowe</v>
          </cell>
          <cell r="I33"/>
          <cell r="J33"/>
          <cell r="K33" t="str">
            <v>tak</v>
          </cell>
          <cell r="L33"/>
          <cell r="M33"/>
          <cell r="N33"/>
          <cell r="O33"/>
          <cell r="P33"/>
          <cell r="Q33"/>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cell r="V33" t="str">
            <v>brak CBA, studialne opracowanie wytycznych</v>
          </cell>
          <cell r="W33"/>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cell r="AD33"/>
          <cell r="AE33"/>
          <cell r="AF33" t="str">
            <v>Minister właściwy ds. środowiska</v>
          </cell>
          <cell r="AG33"/>
          <cell r="AH33">
            <v>30000</v>
          </cell>
          <cell r="AI33" t="str">
            <v>Koszt opracowania wytycznych</v>
          </cell>
          <cell r="AJ33"/>
          <cell r="AK33" t="str">
            <v>budżet państwa</v>
          </cell>
          <cell r="AL33" t="str">
            <v>Działanie koordynowane lokalnie</v>
          </cell>
          <cell r="AM33" t="str">
            <v>NEW</v>
          </cell>
          <cell r="AN33"/>
          <cell r="AO33"/>
          <cell r="AP33"/>
          <cell r="AQ33" t="str">
            <v>Nie. Opracowanie studialne, należy określić szacunek kosztów.</v>
          </cell>
          <cell r="AR33"/>
          <cell r="AS33"/>
          <cell r="AT33"/>
          <cell r="AU33" t="str">
            <v>brak cba</v>
          </cell>
          <cell r="AV33" t="str">
            <v>brak cba</v>
          </cell>
          <cell r="AW33" t="str">
            <v>brak cba</v>
          </cell>
          <cell r="AX33" t="str">
            <v>brak cba</v>
          </cell>
          <cell r="AY33" t="str">
            <v>D6, D7</v>
          </cell>
          <cell r="AZ33" t="str">
            <v>AP68</v>
          </cell>
          <cell r="BB33" t="str">
            <v>D1</v>
          </cell>
          <cell r="BC33" t="str">
            <v>opracowanie studialne</v>
          </cell>
          <cell r="BD33"/>
          <cell r="BE33"/>
          <cell r="BF33"/>
          <cell r="BG33"/>
          <cell r="BH33"/>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cell r="BL33"/>
          <cell r="BM33"/>
          <cell r="BN33"/>
          <cell r="BO33"/>
          <cell r="BP33"/>
          <cell r="BQ33"/>
          <cell r="BR33"/>
          <cell r="BS33"/>
          <cell r="BT33" t="str">
            <v>Siedliska na dnie morskim</v>
          </cell>
          <cell r="BU33" t="str">
            <v>Siedliska na dnie morskim</v>
          </cell>
          <cell r="BV33"/>
          <cell r="BW33"/>
          <cell r="BX33"/>
          <cell r="BY33"/>
        </row>
        <row r="34">
          <cell r="B34" t="str">
            <v>KTM31_3</v>
          </cell>
          <cell r="C34" t="str">
            <v>D6</v>
          </cell>
          <cell r="D34" t="str">
            <v>Integralność dna morskiego</v>
          </cell>
          <cell r="E34"/>
          <cell r="F34"/>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cell r="J34"/>
          <cell r="K34"/>
          <cell r="L34"/>
          <cell r="M34"/>
          <cell r="N34"/>
          <cell r="O34"/>
          <cell r="P34"/>
          <cell r="Q34"/>
          <cell r="R34" t="str">
            <v xml:space="preserve">Zakres objęty przewodnikiem do wyznaczania nowych miejsc klapowania oraz założeniami do programu  kontroli klapowisk.
</v>
          </cell>
          <cell r="S34"/>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cell r="AE34"/>
          <cell r="AF34" t="str">
            <v>Urządy Morskie/Minister właściwy ds. gospodarki morskiej</v>
          </cell>
          <cell r="AG34" t="str">
            <v>nie</v>
          </cell>
          <cell r="AH34">
            <v>0</v>
          </cell>
          <cell r="AI34" t="str">
            <v>Działanie przeprowadzone w ramach bieżącej działalności urzędów.</v>
          </cell>
          <cell r="AJ34"/>
          <cell r="AK34" t="str">
            <v>budżet państwa</v>
          </cell>
          <cell r="AL34" t="str">
            <v>Działanie koordynowane regionalnie w ramach konwencji o ochronie środowiska morskiego obszaru Morza Bałtyckiego (HELCOM, Helsinki 09.04.1992).</v>
          </cell>
          <cell r="AM34" t="str">
            <v>Ministries</v>
          </cell>
          <cell r="AN34"/>
          <cell r="AO34"/>
          <cell r="AP34"/>
          <cell r="AQ34"/>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cell r="BC34" t="str">
            <v>dzialanie konrolne</v>
          </cell>
          <cell r="BD34"/>
          <cell r="BE34"/>
          <cell r="BF34"/>
          <cell r="BG34"/>
          <cell r="BH34"/>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cell r="BL34"/>
          <cell r="BM34"/>
          <cell r="BN34"/>
          <cell r="BO34"/>
          <cell r="BP34"/>
          <cell r="BQ34"/>
          <cell r="BR34"/>
          <cell r="BS34"/>
          <cell r="BT34" t="str">
            <v>Siedliska na dnie morskim</v>
          </cell>
          <cell r="BU34" t="str">
            <v>Siedliska na dnie morskim</v>
          </cell>
          <cell r="BV34"/>
          <cell r="BW34"/>
          <cell r="BX34"/>
          <cell r="BY34"/>
        </row>
        <row r="35">
          <cell r="B35" t="str">
            <v>KTM14_6</v>
          </cell>
          <cell r="C35" t="str">
            <v>D7</v>
          </cell>
          <cell r="D35" t="str">
            <v>Warunki hydrograficzne</v>
          </cell>
          <cell r="E35"/>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cell r="J35"/>
          <cell r="K35"/>
          <cell r="L35"/>
          <cell r="M35"/>
          <cell r="N35"/>
          <cell r="O35" t="str">
            <v>Przeredagowanie działania: 
Określenie możliwych zakłóceń warunków hydrologicznych, wywołanych przez zmiany hydromorfologiczne - budowle i konstrukcje morskie.</v>
          </cell>
          <cell r="P35"/>
          <cell r="Q35"/>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cell r="T35" t="str">
            <v>Analiza/badania</v>
          </cell>
          <cell r="U35"/>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cell r="AE35"/>
          <cell r="AF35" t="str">
            <v>Krajowy Zarząd Gospodarki Wodnej</v>
          </cell>
          <cell r="AG35" t="str">
            <v>nie</v>
          </cell>
          <cell r="AH35">
            <v>2000000</v>
          </cell>
          <cell r="AI35" t="str">
            <v>Koszt całkowity:  2 000 000 zł</v>
          </cell>
          <cell r="AJ35"/>
          <cell r="AK35" t="str">
            <v xml:space="preserve">Środki NFOŚiGW
</v>
          </cell>
          <cell r="AL35" t="str">
            <v>Działanie koordynowane regionalnie w ramach konwencji o ochronie środowiska morskiego obszaru Morza Bałtyckiego (HELCOM, Helsinki 09.04.1992).</v>
          </cell>
          <cell r="AM35" t="str">
            <v>NEW</v>
          </cell>
          <cell r="AN35"/>
          <cell r="AO35"/>
          <cell r="AP35"/>
          <cell r="AQ35" t="str">
            <v>Nie. Opracowanie studialne, należy określić szacunek kosztów.</v>
          </cell>
          <cell r="AR35"/>
          <cell r="AS35"/>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cell r="BC35" t="str">
            <v>opracowanie studialne</v>
          </cell>
          <cell r="BD35"/>
          <cell r="BE35"/>
          <cell r="BF35"/>
          <cell r="BG35"/>
          <cell r="BH35"/>
          <cell r="BI35" t="str">
            <v>Określenie ryzyka nieosiągnięcia dobrego stanu wód w aspekcie elementów hydromorfologicznych</v>
          </cell>
          <cell r="BJ35" t="str">
            <v>Określenie ryzyka nieosiągnięcia dobrego stanu wód w aspekcie elementów hydromorfologicznych</v>
          </cell>
          <cell r="BK35"/>
          <cell r="BL35"/>
          <cell r="BM35"/>
          <cell r="BN35"/>
          <cell r="BO35"/>
          <cell r="BP35"/>
          <cell r="BQ35"/>
          <cell r="BR35"/>
          <cell r="BS35"/>
          <cell r="BT35" t="str">
            <v>Siedliska na dnie morskim</v>
          </cell>
          <cell r="BU35" t="str">
            <v>Siedliska na dnie morskim</v>
          </cell>
          <cell r="BV35"/>
          <cell r="BW35"/>
          <cell r="BX35"/>
          <cell r="BY35"/>
        </row>
        <row r="36">
          <cell r="B36" t="str">
            <v>KTM14_9</v>
          </cell>
          <cell r="C36" t="str">
            <v>D8</v>
          </cell>
          <cell r="D36" t="str">
            <v>Substancje zanieczyszczające i efekty ich oddziaływania</v>
          </cell>
          <cell r="E36"/>
          <cell r="F36"/>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cell r="K36"/>
          <cell r="L36"/>
          <cell r="M36"/>
          <cell r="N36"/>
          <cell r="O36"/>
          <cell r="P36"/>
          <cell r="Q36"/>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cell r="T36" t="str">
            <v>techniczne</v>
          </cell>
          <cell r="U36"/>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cell r="AE36"/>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cell r="AK36" t="str">
            <v>NFOŚiGW</v>
          </cell>
          <cell r="AL36" t="str">
            <v>Działanie koordynowane regionalnie w ramach konwencji o ochronie środowiska morskiego obszaru Morza Bałtyckiego (HELCOM, Helsinki 09.04.1992).</v>
          </cell>
          <cell r="AM36" t="str">
            <v>Ministries</v>
          </cell>
          <cell r="AN36"/>
          <cell r="AO36" t="str">
            <v>Questionable?</v>
          </cell>
          <cell r="AP36"/>
          <cell r="AQ36" t="str">
            <v>No</v>
          </cell>
          <cell r="AR36"/>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cell r="BC36" t="str">
            <v>opracowanie badawczo -  studialne</v>
          </cell>
          <cell r="BD36"/>
          <cell r="BE36"/>
          <cell r="BF36"/>
          <cell r="BG36"/>
          <cell r="BH36"/>
          <cell r="BI36"/>
          <cell r="BJ36"/>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cell r="BN36"/>
          <cell r="BO36"/>
          <cell r="BP36"/>
          <cell r="BQ36"/>
          <cell r="BR36"/>
          <cell r="BS36"/>
          <cell r="BT36"/>
          <cell r="BU36"/>
          <cell r="BV36" t="str">
            <v>Ryby, ssaki, siedliska w słupie wody, siedliska na dnie morskim</v>
          </cell>
          <cell r="BW36" t="str">
            <v>Ryby, ssaki, siedliska w słupie wody, siedliska na dnie morskim</v>
          </cell>
          <cell r="BX36"/>
          <cell r="BY36"/>
        </row>
        <row r="37">
          <cell r="B37" t="str">
            <v>KTM14_10</v>
          </cell>
          <cell r="C37" t="str">
            <v>D8</v>
          </cell>
          <cell r="D37" t="str">
            <v>Substancje zanieczyszczające i efekty ich oddziaływania</v>
          </cell>
          <cell r="E37"/>
          <cell r="F37"/>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cell r="K37"/>
          <cell r="L37"/>
          <cell r="M37"/>
          <cell r="N37"/>
          <cell r="O37"/>
          <cell r="P37"/>
          <cell r="Q37"/>
          <cell r="R37" t="str">
            <v xml:space="preserve">Badania i ocena oddziaływania wraków na poszczególne elementy środowiska morskiego.Wypracowanie rozwiązań minimalizujących negatywny wpływ.
</v>
          </cell>
          <cell r="S37"/>
          <cell r="T37" t="str">
            <v>Analiza</v>
          </cell>
          <cell r="U37"/>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cell r="AE37"/>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cell r="AO37"/>
          <cell r="AP37"/>
          <cell r="AQ37" t="str">
            <v>Nie. Opracowanie studialne, należy określić szacunek kosztów.</v>
          </cell>
          <cell r="AR37"/>
          <cell r="AS37"/>
          <cell r="AT37"/>
          <cell r="AU37" t="str">
            <v>brak CBA</v>
          </cell>
          <cell r="AV37" t="str">
            <v>brak CBA</v>
          </cell>
          <cell r="AW37" t="str">
            <v>brak CBA</v>
          </cell>
          <cell r="AX37" t="str">
            <v>brak CBA</v>
          </cell>
          <cell r="AY37" t="str">
            <v>D8</v>
          </cell>
          <cell r="AZ37" t="str">
            <v>Ag79? (dolna grnica?), aj79?, ap79</v>
          </cell>
          <cell r="BB37"/>
          <cell r="BC37" t="str">
            <v>opracowanie studialne</v>
          </cell>
          <cell r="BD37"/>
          <cell r="BE37"/>
          <cell r="BF37"/>
          <cell r="BG37"/>
          <cell r="BH37"/>
          <cell r="BI37"/>
          <cell r="BJ37"/>
          <cell r="BK37" t="str">
            <v xml:space="preserve">Identyfikacja wraków negatywnie oddziałujących na środowisko morskie i wypracowanie propozycji działań minimalizujących negatywny wpływ na środowisko w zakresie uwalniania substancji szkodliwych. </v>
          </cell>
          <cell r="BL37"/>
          <cell r="BM37"/>
          <cell r="BN37"/>
          <cell r="BO37"/>
          <cell r="BP37"/>
          <cell r="BQ37"/>
          <cell r="BR37"/>
          <cell r="BS37"/>
          <cell r="BT37"/>
          <cell r="BU37"/>
          <cell r="BV37" t="str">
            <v>Ryby, ssaki, siedliska w słupie wody, siedliska na dnie morskim</v>
          </cell>
          <cell r="BW37"/>
          <cell r="BX37"/>
          <cell r="BY37"/>
        </row>
        <row r="38">
          <cell r="B38" t="str">
            <v>KTM31_4</v>
          </cell>
          <cell r="C38" t="str">
            <v>D8</v>
          </cell>
          <cell r="D38" t="str">
            <v>Substancje zanieczyszczające i efekty ich oddziaływania</v>
          </cell>
          <cell r="E38"/>
          <cell r="F38"/>
          <cell r="G38" t="str">
            <v>Przygotowanie planu zagospodarowania odpadów z rozlewów olejowych powstałych na skutek wypadków morskich</v>
          </cell>
          <cell r="H38" t="str">
            <v>nowe</v>
          </cell>
          <cell r="I38" t="str">
            <v>pytania do odpadowców</v>
          </cell>
          <cell r="J38"/>
          <cell r="K38"/>
          <cell r="L38"/>
          <cell r="M38"/>
          <cell r="N38"/>
          <cell r="O38"/>
          <cell r="P38"/>
          <cell r="Q38"/>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cell r="AE38"/>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cell r="AK38" t="str">
            <v>budżet państwa</v>
          </cell>
          <cell r="AL38" t="str">
            <v>Działanie koordynowane regionalnie w ramach konwencji o ochronie środowiska morskiego obszaru Morza Bałtyckiego (HELCOM, Helsinki 09.04.1992).</v>
          </cell>
          <cell r="AM38" t="str">
            <v>Ministries</v>
          </cell>
          <cell r="AN38"/>
          <cell r="AO38"/>
          <cell r="AP38"/>
          <cell r="AQ38"/>
          <cell r="AR38" t="str">
            <v>See drafts of the Polish-German and Polish-Russian agreements</v>
          </cell>
          <cell r="AS38" t="str">
            <v>No</v>
          </cell>
          <cell r="AT38"/>
          <cell r="AU38">
            <v>1</v>
          </cell>
          <cell r="AV38">
            <v>4</v>
          </cell>
          <cell r="AW38">
            <v>1</v>
          </cell>
          <cell r="AX38">
            <v>1</v>
          </cell>
          <cell r="AY38" t="str">
            <v>D8</v>
          </cell>
          <cell r="AZ38" t="str">
            <v>AH81?</v>
          </cell>
          <cell r="BB38"/>
          <cell r="BD38"/>
          <cell r="BE38"/>
          <cell r="BF38"/>
          <cell r="BG38"/>
          <cell r="BH38"/>
          <cell r="BI38"/>
          <cell r="BJ38"/>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cell r="BM38"/>
          <cell r="BN38"/>
          <cell r="BO38"/>
          <cell r="BP38"/>
          <cell r="BQ38"/>
          <cell r="BR38"/>
          <cell r="BS38"/>
          <cell r="BT38"/>
          <cell r="BU38"/>
          <cell r="BV38" t="str">
            <v>Ptaki, ssaki</v>
          </cell>
          <cell r="BW38"/>
          <cell r="BX38"/>
          <cell r="BY38"/>
        </row>
        <row r="39">
          <cell r="B39" t="str">
            <v>KTM32</v>
          </cell>
          <cell r="C39" t="str">
            <v>D8</v>
          </cell>
          <cell r="D39" t="str">
            <v>Substancje zanieczyszczające i efekty ich oddziaływania</v>
          </cell>
          <cell r="E39"/>
          <cell r="F39"/>
          <cell r="G39" t="str">
            <v>Podpisanie dwustronnych lub wielostronnych planów wspólnego reagowania w razie poważnego przypadku zanieczyszczenia morza olejami i innymi substancjami szkodliwymi</v>
          </cell>
          <cell r="H39" t="str">
            <v>nowe</v>
          </cell>
          <cell r="I39"/>
          <cell r="J39"/>
          <cell r="K39"/>
          <cell r="L39" t="str">
            <v>brak CBA</v>
          </cell>
          <cell r="M39"/>
          <cell r="N39"/>
          <cell r="O39"/>
          <cell r="P39"/>
          <cell r="Q39"/>
          <cell r="R39" t="str">
            <v xml:space="preserve">Ustanowienie i wdrożenie procedur współpracy służb sąsiadujących państw odpowiedzialnych za zwalczanie i reagowanie na zanieczyszczenia morza olejami i innymi substancjami szkodliwymi.
</v>
          </cell>
          <cell r="S39"/>
          <cell r="T39" t="str">
            <v>prawne</v>
          </cell>
          <cell r="U39"/>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cell r="AE39"/>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cell r="AK39" t="str">
            <v>Działanie finnsowane w ramach bieżącej działalności jednostek.</v>
          </cell>
          <cell r="AL39" t="str">
            <v>Działanie koordynowane lokalnie</v>
          </cell>
          <cell r="AM39" t="str">
            <v>Ministries</v>
          </cell>
          <cell r="AN39"/>
          <cell r="AO39" t="str">
            <v xml:space="preserve">Does MSFD cover the shoreline? </v>
          </cell>
          <cell r="AP39"/>
          <cell r="AQ39" t="str">
            <v>No</v>
          </cell>
          <cell r="AR39"/>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cell r="BC39" t="str">
            <v>działanie administracyjne</v>
          </cell>
          <cell r="BD39"/>
          <cell r="BE39"/>
          <cell r="BF39"/>
          <cell r="BG39"/>
          <cell r="BH39"/>
          <cell r="BI39"/>
          <cell r="BJ39"/>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cell r="BM39"/>
          <cell r="BN39"/>
          <cell r="BO39"/>
          <cell r="BP39"/>
          <cell r="BQ39"/>
          <cell r="BR39"/>
          <cell r="BS39"/>
          <cell r="BT39"/>
          <cell r="BU39"/>
          <cell r="BV39" t="str">
            <v>Ryby, ssaki, ptaki</v>
          </cell>
          <cell r="BW39"/>
          <cell r="BX39"/>
          <cell r="BY39"/>
        </row>
        <row r="40">
          <cell r="B40" t="str">
            <v>KTM31_5</v>
          </cell>
          <cell r="C40" t="str">
            <v>D8</v>
          </cell>
          <cell r="D40" t="str">
            <v>Substancje zanieczyszczające i efekty ich oddziaływania</v>
          </cell>
          <cell r="E40"/>
          <cell r="F40"/>
          <cell r="G40" t="str">
            <v xml:space="preserve">Przygotowanie planu zwalczania zanieczyszczeń ropopochodnych 
na brzegu morskim </v>
          </cell>
          <cell r="H40" t="str">
            <v>nowe</v>
          </cell>
          <cell r="I40"/>
          <cell r="J40"/>
          <cell r="K40"/>
          <cell r="L40"/>
          <cell r="M40"/>
          <cell r="N40"/>
          <cell r="O40"/>
          <cell r="P40"/>
          <cell r="Q40"/>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cell r="T40" t="str">
            <v>techniczne, administracyjne</v>
          </cell>
          <cell r="U40"/>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cell r="AE40"/>
          <cell r="AF40" t="str">
            <v xml:space="preserve">Do rozstrzygnięcia jednostka odpowiedzialna za wdrażanie i jednostki współpracujące
</v>
          </cell>
          <cell r="AG40" t="str">
            <v>nie</v>
          </cell>
          <cell r="AH40">
            <v>400000</v>
          </cell>
          <cell r="AI40" t="str">
            <v>Szacunkowy koszt działania to ok. 400 000 PLN.</v>
          </cell>
          <cell r="AJ40"/>
          <cell r="AK40" t="str">
            <v>budżet państwa</v>
          </cell>
          <cell r="AL40" t="str">
            <v>Działanie koordynowane lokalnie</v>
          </cell>
          <cell r="AM40" t="str">
            <v>Ministries</v>
          </cell>
          <cell r="AN40"/>
          <cell r="AO40" t="str">
            <v>Questionable in the equipment part</v>
          </cell>
          <cell r="AP40"/>
          <cell r="AQ40" t="str">
            <v>Possibly</v>
          </cell>
          <cell r="AR40"/>
          <cell r="AS40" t="str">
            <v>No</v>
          </cell>
          <cell r="AT40"/>
          <cell r="AU40">
            <v>1</v>
          </cell>
          <cell r="AV40">
            <v>2</v>
          </cell>
          <cell r="AW40">
            <v>2</v>
          </cell>
          <cell r="AX40">
            <v>3</v>
          </cell>
          <cell r="AY40" t="str">
            <v>D8, D1, D4, D10</v>
          </cell>
          <cell r="BB40"/>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cell r="BF40"/>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cell r="BI40"/>
          <cell r="BJ40"/>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cell r="BO40" t="str">
            <v>Ryby, ssaki</v>
          </cell>
          <cell r="BP40"/>
          <cell r="BQ40"/>
          <cell r="BR40" t="str">
            <v>Ryby, ssaki</v>
          </cell>
          <cell r="BS40"/>
          <cell r="BT40"/>
          <cell r="BU40"/>
          <cell r="BV40" t="str">
            <v>Ryby, ssaki</v>
          </cell>
          <cell r="BW40"/>
          <cell r="BX40" t="str">
            <v>Ryby, ssaki</v>
          </cell>
          <cell r="BY40"/>
        </row>
        <row r="41">
          <cell r="B41" t="str">
            <v>KTM31_6</v>
          </cell>
          <cell r="C41" t="str">
            <v>D8</v>
          </cell>
          <cell r="D41" t="str">
            <v>Substancje zanieczyszczające i efekty ich oddziaływania</v>
          </cell>
          <cell r="E41"/>
          <cell r="F41"/>
          <cell r="G41" t="str">
            <v>Zwiększanie skuteczności zwalczania zanieczyszczeń na morzu</v>
          </cell>
          <cell r="H41" t="str">
            <v>nowe</v>
          </cell>
          <cell r="I41" t="str">
            <v>??? Pytania poszły do Ministerstwo Gospodarki Morskiej i Żeglugi Śródlądowej.</v>
          </cell>
          <cell r="J41"/>
          <cell r="K41"/>
          <cell r="L41"/>
          <cell r="M41"/>
          <cell r="N41"/>
          <cell r="O41"/>
          <cell r="P41"/>
          <cell r="Q41"/>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cell r="AE41"/>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cell r="AK41" t="str">
            <v xml:space="preserve">Źródła finansowania konieczne do określenia
</v>
          </cell>
          <cell r="AL41" t="str">
            <v>Działanie koordynowane lokalnie</v>
          </cell>
          <cell r="AM41" t="str">
            <v>Ministries</v>
          </cell>
          <cell r="AN41"/>
          <cell r="AO41"/>
          <cell r="AP41"/>
          <cell r="AQ41"/>
          <cell r="AR41" t="str">
            <v>Satbaltic (IOPAN)</v>
          </cell>
          <cell r="AS41" t="str">
            <v>No</v>
          </cell>
          <cell r="AT41" t="str">
            <v>Equipment purchase</v>
          </cell>
          <cell r="AU41">
            <v>2</v>
          </cell>
          <cell r="AV41">
            <v>3</v>
          </cell>
          <cell r="AW41">
            <v>4</v>
          </cell>
          <cell r="AX41">
            <v>2</v>
          </cell>
          <cell r="AY41" t="str">
            <v>D8, D1, D4</v>
          </cell>
          <cell r="BB41"/>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cell r="BF41"/>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cell r="BI41"/>
          <cell r="BJ41"/>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cell r="BM41"/>
          <cell r="BN41"/>
          <cell r="BO41" t="str">
            <v>Ryby, ssaki</v>
          </cell>
          <cell r="BP41"/>
          <cell r="BQ41"/>
          <cell r="BR41" t="str">
            <v>Ryby, ssaki</v>
          </cell>
          <cell r="BS41"/>
          <cell r="BT41"/>
          <cell r="BU41"/>
          <cell r="BV41" t="str">
            <v>Ryby, ssaki</v>
          </cell>
          <cell r="BW41"/>
          <cell r="BX41"/>
          <cell r="BY41"/>
        </row>
        <row r="42">
          <cell r="B42" t="str">
            <v>KTM31_7</v>
          </cell>
          <cell r="C42" t="str">
            <v>D8</v>
          </cell>
          <cell r="D42" t="str">
            <v>Substancje zanieczyszczające i efekty ich oddziaływania</v>
          </cell>
          <cell r="E42"/>
          <cell r="F42"/>
          <cell r="G42" t="str">
            <v>Monitoring powietrzny i satelitarny morza pod kątem wykrywania zanieczyszczeń</v>
          </cell>
          <cell r="H42" t="str">
            <v>nowe</v>
          </cell>
          <cell r="I42" t="str">
            <v>??? Pytania poszły do Ministerstwo Gospodarki Morskiej i Żeglugi Śródlądowej.</v>
          </cell>
          <cell r="J42"/>
          <cell r="K42"/>
          <cell r="L42"/>
          <cell r="M42"/>
          <cell r="N42"/>
          <cell r="O42"/>
          <cell r="P42"/>
          <cell r="Q42"/>
          <cell r="R42" t="str">
            <v xml:space="preserve">Identyfikacja zanieczyszczeń pochodzących ze statków (głównie olejowych i powstałych w wyniku płukania ładowni) oraz ich sprawców. Dodatkowo zakup nowego sprzętu służącego prowadzeniu monitoringu.
</v>
          </cell>
          <cell r="S42"/>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cell r="AE42"/>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cell r="AK42" t="str">
            <v xml:space="preserve">Źródła finansowania konieczne do określenia
</v>
          </cell>
          <cell r="AL42" t="str">
            <v>Działanie koordynowane lokalnie</v>
          </cell>
          <cell r="AM42" t="str">
            <v>Ministries</v>
          </cell>
          <cell r="AN42"/>
          <cell r="AO42" t="str">
            <v>Looks the same as previous. Refers to air pollution?</v>
          </cell>
          <cell r="AP42"/>
          <cell r="AQ42"/>
          <cell r="AR42"/>
          <cell r="AS42" t="str">
            <v>No</v>
          </cell>
          <cell r="AT42" t="str">
            <v>Equipment purchase</v>
          </cell>
          <cell r="AU42">
            <v>3</v>
          </cell>
          <cell r="AV42">
            <v>4</v>
          </cell>
          <cell r="AW42">
            <v>4</v>
          </cell>
          <cell r="AX42">
            <v>2</v>
          </cell>
          <cell r="AY42" t="str">
            <v>D8, D1, D4</v>
          </cell>
          <cell r="BB42"/>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cell r="BF42"/>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cell r="BI42"/>
          <cell r="BJ42"/>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cell r="BM42"/>
          <cell r="BN42"/>
          <cell r="BO42" t="str">
            <v>Ryby, ssaki</v>
          </cell>
          <cell r="BP42"/>
          <cell r="BQ42"/>
          <cell r="BR42" t="str">
            <v>Ryby, ssaki</v>
          </cell>
          <cell r="BS42"/>
          <cell r="BT42"/>
          <cell r="BU42"/>
          <cell r="BV42" t="str">
            <v>Ryby, ssaki</v>
          </cell>
          <cell r="BW42"/>
          <cell r="BX42"/>
          <cell r="BY42"/>
        </row>
        <row r="43">
          <cell r="B43" t="str">
            <v>KTM31_8</v>
          </cell>
          <cell r="C43" t="str">
            <v>D8</v>
          </cell>
          <cell r="D43" t="str">
            <v>Substancje zanieczyszczające i efekty ich oddziaływania</v>
          </cell>
          <cell r="E43"/>
          <cell r="F43"/>
          <cell r="G43" t="str">
            <v xml:space="preserve">Wspieranie działań podejmowanych przez um na poziomie międzynarodowym dotyczących minimalizacji wpływu wód pochodzących z systemów oczyszczania spalin </v>
          </cell>
          <cell r="H43" t="str">
            <v>nowe</v>
          </cell>
          <cell r="I43"/>
          <cell r="J43"/>
          <cell r="K43"/>
          <cell r="L43" t="str">
            <v>brak CBA</v>
          </cell>
          <cell r="M43"/>
          <cell r="N43"/>
          <cell r="O43"/>
          <cell r="P43"/>
          <cell r="Q43"/>
          <cell r="R43" t="str">
            <v xml:space="preserve">Uregulowanie na szczeblu międzynarodowym działań służących minimalizacji wpływu wód pochodzących z systemów oczyszczania spalin na środowisko morskie.
</v>
          </cell>
          <cell r="S43"/>
          <cell r="T43" t="str">
            <v>administracyjne, prawne</v>
          </cell>
          <cell r="U43"/>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cell r="AE43"/>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cell r="AK43" t="str">
            <v>budżet państwa</v>
          </cell>
          <cell r="AL43" t="str">
            <v>Działanie koordynowane regionalnie w ramach konwencji o ochronie środowiska morskiego obszaru Morza Bałtyckiego (HELCOM, Helsinki 09.04.1992).</v>
          </cell>
          <cell r="AM43" t="str">
            <v>Ministries</v>
          </cell>
          <cell r="AN43"/>
          <cell r="AO43"/>
          <cell r="AP43"/>
          <cell r="AQ43"/>
          <cell r="AR43" t="str">
            <v>SMOCS project</v>
          </cell>
          <cell r="AS43"/>
          <cell r="AT43" t="str">
            <v>Name should be changed. Measure is about implementing guidelines from SMOCS project</v>
          </cell>
          <cell r="AU43" t="str">
            <v>brak CBA</v>
          </cell>
          <cell r="AV43" t="str">
            <v>brak CBA</v>
          </cell>
          <cell r="AW43" t="str">
            <v>brak CBA</v>
          </cell>
          <cell r="AX43" t="str">
            <v>brak CBA</v>
          </cell>
          <cell r="AY43" t="str">
            <v>D8</v>
          </cell>
          <cell r="BB43"/>
          <cell r="BC43" t="str">
            <v>działanie wspierające</v>
          </cell>
          <cell r="BD43"/>
          <cell r="BE43"/>
          <cell r="BF43"/>
          <cell r="BG43"/>
          <cell r="BH43"/>
          <cell r="BI43"/>
          <cell r="BJ43"/>
          <cell r="BK43" t="str">
            <v xml:space="preserve">Uregulowanie na szczeblu międzynarodowym działań służących minimalizacji wpływu wód pochodzących 
z systemów oczyszczania spalin na środowisko morskie.
</v>
          </cell>
          <cell r="BL43"/>
          <cell r="BM43"/>
          <cell r="BN43"/>
          <cell r="BO43"/>
          <cell r="BP43"/>
          <cell r="BQ43"/>
          <cell r="BR43"/>
          <cell r="BS43"/>
          <cell r="BT43"/>
          <cell r="BU43"/>
          <cell r="BV43" t="str">
            <v>Ryby, ssaki</v>
          </cell>
          <cell r="BW43"/>
          <cell r="BX43"/>
          <cell r="BY43"/>
        </row>
        <row r="44">
          <cell r="B44" t="str">
            <v>KTM31_9</v>
          </cell>
          <cell r="C44" t="str">
            <v>D8</v>
          </cell>
          <cell r="D44" t="str">
            <v>Substancje zanieczyszczające i efekty ich oddziaływania</v>
          </cell>
          <cell r="E44"/>
          <cell r="F44"/>
          <cell r="G44" t="str">
            <v>Stworzenie algorytmu postępowania podczas prac czerpalnych 
w przypadku osadów zanieczyszczonych</v>
          </cell>
          <cell r="H44" t="str">
            <v>nowe</v>
          </cell>
          <cell r="I44"/>
          <cell r="J44"/>
          <cell r="K44" t="str">
            <v>tak</v>
          </cell>
          <cell r="L44"/>
          <cell r="M44"/>
          <cell r="N44"/>
          <cell r="O44"/>
          <cell r="P44"/>
          <cell r="Q44"/>
          <cell r="R44" t="str">
            <v>Określenie sposobów postępowania z urobkiem czerpalnym w celu rozszerzenia jego praktycznego wykorzystania oraz zaproponowanie kryteriów oceny możliwości wykorzystania urobku w zależności od stopnia zanieczyszczenia.</v>
          </cell>
          <cell r="S44"/>
          <cell r="T44" t="str">
            <v>studialne</v>
          </cell>
          <cell r="U44"/>
          <cell r="V44" t="str">
            <v xml:space="preserve">Działanie studialne - nie ma potrzeby CBA? </v>
          </cell>
          <cell r="W44"/>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cell r="AE44"/>
          <cell r="AF44" t="str">
            <v>Minister właściwy ds. środowiska/Minister właściwy ds. gospodarki morskiej</v>
          </cell>
          <cell r="AG44" t="str">
            <v>nie</v>
          </cell>
          <cell r="AH44">
            <v>200000</v>
          </cell>
          <cell r="AI44" t="str">
            <v>Szacunkowy koszt działania to ok. 200 000 PLN.</v>
          </cell>
          <cell r="AJ44"/>
          <cell r="AK44" t="str">
            <v>Działanie finnsowane w ramach bieżącej bieżącej działalności MIiR/Ministerstwo Środowiska.</v>
          </cell>
          <cell r="AL44" t="str">
            <v>Działanie koordynowane lokalnie</v>
          </cell>
          <cell r="AM44" t="str">
            <v>Ministries</v>
          </cell>
          <cell r="AN44"/>
          <cell r="AO44"/>
          <cell r="AP44"/>
          <cell r="AQ44" t="str">
            <v>Nie. Opracowanie studialne, należy określić szacunek kosztów.</v>
          </cell>
          <cell r="AR44" t="str">
            <v>CHEMSEA project</v>
          </cell>
          <cell r="AS44"/>
          <cell r="AT44"/>
          <cell r="AU44" t="str">
            <v>brak CBA</v>
          </cell>
          <cell r="AV44" t="str">
            <v>brak CBA</v>
          </cell>
          <cell r="AW44" t="str">
            <v>brak CBA</v>
          </cell>
          <cell r="AX44" t="str">
            <v>brak CBA</v>
          </cell>
          <cell r="AY44" t="str">
            <v>D8</v>
          </cell>
          <cell r="BB44"/>
          <cell r="BC44" t="str">
            <v>opracowanie studialne</v>
          </cell>
          <cell r="BD44"/>
          <cell r="BE44"/>
          <cell r="BF44"/>
          <cell r="BG44"/>
          <cell r="BH44"/>
          <cell r="BI44"/>
          <cell r="BJ44"/>
          <cell r="BK44" t="str">
            <v>Poprawa stanu środowiska morskiego przez zmniejszenie ilości zanieczyszczonych osadów w wodach morskich oraz właściwe (praktyczne) wykorzystanie urobku zgodnie z hierarchią zagospodarowania odpadów, w tym ich odzysku.</v>
          </cell>
          <cell r="BL44"/>
          <cell r="BM44"/>
          <cell r="BN44"/>
          <cell r="BO44"/>
          <cell r="BP44"/>
          <cell r="BQ44"/>
          <cell r="BR44"/>
          <cell r="BS44"/>
          <cell r="BT44"/>
          <cell r="BU44"/>
          <cell r="BV44" t="str">
            <v>Ryby, ssaki, ptaki</v>
          </cell>
          <cell r="BW44"/>
          <cell r="BX44"/>
          <cell r="BY44"/>
        </row>
        <row r="45">
          <cell r="B45" t="str">
            <v>KTM21_1</v>
          </cell>
          <cell r="C45" t="str">
            <v>D8</v>
          </cell>
          <cell r="D45" t="str">
            <v>Substancje zanieczyszczające i efekty ich oddziaływania</v>
          </cell>
          <cell r="E45"/>
          <cell r="F45"/>
          <cell r="G45" t="str">
            <v>Modernizacja składu MPS w kompleksie wojskowym K-4001 Gdynia</v>
          </cell>
          <cell r="H45" t="str">
            <v>nowe</v>
          </cell>
          <cell r="I45"/>
          <cell r="J45"/>
          <cell r="K45"/>
          <cell r="L45"/>
          <cell r="M45"/>
          <cell r="N45"/>
          <cell r="O45"/>
          <cell r="P45" t="str">
            <v>Modernizacja i wykonanie kanalizacji deszczowej przemysłowej wraz z separatorami na jej ciągach na ternie całej bazy.</v>
          </cell>
          <cell r="Q45"/>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cell r="T45" t="str">
            <v>techniczne</v>
          </cell>
          <cell r="U45"/>
          <cell r="V45"/>
          <cell r="W45"/>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cell r="AE45"/>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cell r="AO45"/>
          <cell r="AP45"/>
          <cell r="AQ45" t="str">
            <v>Analiza jakościowa</v>
          </cell>
          <cell r="AR45"/>
          <cell r="AS45"/>
          <cell r="AT45"/>
          <cell r="AU45">
            <v>1</v>
          </cell>
          <cell r="AV45">
            <v>1</v>
          </cell>
          <cell r="AW45">
            <v>4</v>
          </cell>
          <cell r="AX45">
            <v>1</v>
          </cell>
          <cell r="AY45" t="str">
            <v>D8</v>
          </cell>
          <cell r="BB45"/>
          <cell r="BD45"/>
          <cell r="BE45"/>
          <cell r="BF45"/>
          <cell r="BG45"/>
          <cell r="BH45"/>
          <cell r="BI45"/>
          <cell r="BJ45"/>
          <cell r="BK45" t="str">
            <v>Zmniejszenie wpływu na środowisko morskie gospodarki ściekowej i gospodarki produktami ropopochodnymi w obiektach MON. Ograniczenie dopływu na środowiska substancji zanieczyszczających.</v>
          </cell>
          <cell r="BL45"/>
          <cell r="BM45"/>
          <cell r="BN45"/>
          <cell r="BO45"/>
          <cell r="BP45"/>
          <cell r="BQ45"/>
          <cell r="BR45"/>
          <cell r="BS45"/>
          <cell r="BT45"/>
          <cell r="BU45"/>
          <cell r="BV45" t="str">
            <v>Ryby</v>
          </cell>
          <cell r="BW45"/>
          <cell r="BX45"/>
          <cell r="BY45"/>
        </row>
        <row r="46">
          <cell r="B46" t="str">
            <v>KTM21_2</v>
          </cell>
          <cell r="C46" t="str">
            <v>D8</v>
          </cell>
          <cell r="D46" t="str">
            <v>Substancje zanieczyszczające i efekty ich oddziaływania</v>
          </cell>
          <cell r="E46"/>
          <cell r="F46"/>
          <cell r="G46" t="str">
            <v>Modernizacja bazy MPS</v>
          </cell>
          <cell r="H46" t="str">
            <v>nowe</v>
          </cell>
          <cell r="I46"/>
          <cell r="J46"/>
          <cell r="K46"/>
          <cell r="L46"/>
          <cell r="M46"/>
          <cell r="N46"/>
          <cell r="O46"/>
          <cell r="P46" t="str">
            <v>Wykonanie drugiego płaszcza w zbiornikach, wymiana rurociagów technologicznych, wykonanie monitoringu instalacji paliwowych, odprowadzenie wód deszczowych i roztopowych poprzez separatory i wykonanie rekultywacji gruntu.</v>
          </cell>
          <cell r="Q46"/>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cell r="T46" t="str">
            <v>techniczne</v>
          </cell>
          <cell r="U46"/>
          <cell r="V46"/>
          <cell r="W46"/>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cell r="AE46"/>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cell r="AO46"/>
          <cell r="AP46"/>
          <cell r="AQ46" t="str">
            <v>Analiza jakościowa</v>
          </cell>
          <cell r="AR46"/>
          <cell r="AS46"/>
          <cell r="AT46"/>
          <cell r="AU46">
            <v>1</v>
          </cell>
          <cell r="AV46">
            <v>1</v>
          </cell>
          <cell r="AW46">
            <v>4</v>
          </cell>
          <cell r="AX46">
            <v>1</v>
          </cell>
          <cell r="AY46" t="str">
            <v>D8</v>
          </cell>
          <cell r="BB46"/>
          <cell r="BD46"/>
          <cell r="BE46"/>
          <cell r="BF46"/>
          <cell r="BG46"/>
          <cell r="BH46"/>
          <cell r="BI46"/>
          <cell r="BJ46"/>
          <cell r="BK46" t="str">
            <v>Zmniejszenie wpływu na środowisko morskie gospodarki ściekowej i gospodarki produktami ropopochodnymi w obiektach MON. Ograniczenie dopływu na środowiska substancji zanieczyszczających.</v>
          </cell>
          <cell r="BL46"/>
          <cell r="BM46"/>
          <cell r="BN46"/>
          <cell r="BO46"/>
          <cell r="BP46"/>
          <cell r="BQ46"/>
          <cell r="BR46"/>
          <cell r="BS46"/>
          <cell r="BT46"/>
          <cell r="BU46"/>
          <cell r="BV46" t="str">
            <v>Ryby</v>
          </cell>
          <cell r="BW46"/>
          <cell r="BX46"/>
          <cell r="BY46"/>
        </row>
        <row r="47">
          <cell r="B47" t="str">
            <v>KTM21_3</v>
          </cell>
          <cell r="C47" t="str">
            <v>D8</v>
          </cell>
          <cell r="D47" t="str">
            <v>Substancje zanieczyszczające i efekty ich oddziaływania</v>
          </cell>
          <cell r="E47"/>
          <cell r="F47"/>
          <cell r="G47" t="str">
            <v>Przebudowa infrastruktury towarzyszącej kompleksu wraz z przebudową sieci podziemnej</v>
          </cell>
          <cell r="H47" t="str">
            <v>nowe</v>
          </cell>
          <cell r="I47"/>
          <cell r="J47"/>
          <cell r="K47"/>
          <cell r="L47"/>
          <cell r="M47"/>
          <cell r="N47"/>
          <cell r="O47"/>
          <cell r="P47" t="str">
            <v>Przebudowa sieci kanalizacji deszczowej i sanitarnej.</v>
          </cell>
          <cell r="Q47"/>
          <cell r="R47" t="str">
            <v>W ramach zadania przewidziano przebudowę sieci kanalizacji deszczowej i sanitarnej.</v>
          </cell>
          <cell r="S47" t="str">
            <v>D5</v>
          </cell>
          <cell r="T47" t="str">
            <v>techniczne</v>
          </cell>
          <cell r="U47"/>
          <cell r="V47"/>
          <cell r="W47"/>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cell r="AE47"/>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cell r="AO47"/>
          <cell r="AP47"/>
          <cell r="AQ47" t="str">
            <v>Analiza jakościowa</v>
          </cell>
          <cell r="AR47"/>
          <cell r="AS47"/>
          <cell r="AT47"/>
          <cell r="AU47">
            <v>1</v>
          </cell>
          <cell r="AV47">
            <v>1</v>
          </cell>
          <cell r="AW47">
            <v>4</v>
          </cell>
          <cell r="AX47">
            <v>1</v>
          </cell>
          <cell r="AY47" t="str">
            <v>D8</v>
          </cell>
          <cell r="BB47" t="str">
            <v>D5</v>
          </cell>
          <cell r="BD47"/>
          <cell r="BE47"/>
          <cell r="BF47"/>
          <cell r="BG47"/>
          <cell r="BH47"/>
          <cell r="BI47"/>
          <cell r="BJ47"/>
          <cell r="BK47" t="str">
            <v>Zmniejszenie wpływu na środowisko morskie gospodarki ściekowej i gospodarki produktami ropopochodnymi w obiektach MON. Ograniczenie dopływu na środowiska substancji zanieczyszczających.</v>
          </cell>
          <cell r="BL47"/>
          <cell r="BM47"/>
          <cell r="BN47"/>
          <cell r="BO47"/>
          <cell r="BP47"/>
          <cell r="BQ47"/>
          <cell r="BR47"/>
          <cell r="BS47"/>
          <cell r="BT47"/>
          <cell r="BU47"/>
          <cell r="BV47" t="str">
            <v>Ryby</v>
          </cell>
          <cell r="BW47"/>
          <cell r="BX47"/>
          <cell r="BY47"/>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cell r="J48"/>
          <cell r="K48"/>
          <cell r="L48"/>
          <cell r="M48"/>
          <cell r="N48"/>
          <cell r="O48"/>
          <cell r="P48"/>
          <cell r="Q48"/>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cell r="AK48" t="str">
            <v>budżet państwa</v>
          </cell>
          <cell r="AL48" t="str">
            <v>Działanie koordynowane lokalnie</v>
          </cell>
          <cell r="AM48" t="str">
            <v>Ministries</v>
          </cell>
          <cell r="AN48" t="str">
            <v>Nie</v>
          </cell>
          <cell r="AO48"/>
          <cell r="AP48"/>
          <cell r="AQ48"/>
          <cell r="AR48"/>
          <cell r="AS48"/>
          <cell r="AT48"/>
          <cell r="AU48">
            <v>1</v>
          </cell>
          <cell r="AV48">
            <v>4</v>
          </cell>
          <cell r="AW48">
            <v>1</v>
          </cell>
          <cell r="AX48">
            <v>3</v>
          </cell>
          <cell r="AY48" t="str">
            <v>D10, C5, C8, C9</v>
          </cell>
          <cell r="AZ48"/>
          <cell r="BA48"/>
          <cell r="BB48" t="str">
            <v>C5
C8
C9</v>
          </cell>
          <cell r="BC48" t="str">
            <v>istniejące</v>
          </cell>
          <cell r="BD48" t="str">
            <v>Zmniejszenie ilości odpadów generowanych przez statki deponowanych w obszarach  morskich, poprawa jakości wód morskich</v>
          </cell>
          <cell r="BE48"/>
          <cell r="BF48"/>
          <cell r="BG48"/>
          <cell r="BH48" t="str">
            <v>Zmniejszenie ilości odpadów generowanych przez statki deponowanych w obszarach  morskich, poprawa jakości wód morskich</v>
          </cell>
          <cell r="BI48"/>
          <cell r="BJ48"/>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cell r="BO48" t="str">
            <v>Ryby</v>
          </cell>
          <cell r="BP48"/>
          <cell r="BQ48"/>
          <cell r="BR48"/>
          <cell r="BS48" t="str">
            <v>Ryby</v>
          </cell>
          <cell r="BT48"/>
          <cell r="BU48"/>
          <cell r="BV48" t="str">
            <v>Ryby</v>
          </cell>
          <cell r="BW48" t="str">
            <v>Ryby</v>
          </cell>
          <cell r="BX48" t="str">
            <v>Ryby</v>
          </cell>
          <cell r="BY48"/>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cell r="J49"/>
          <cell r="K49" t="str">
            <v>tak</v>
          </cell>
          <cell r="L49"/>
          <cell r="M49"/>
          <cell r="N49"/>
          <cell r="O49"/>
          <cell r="P49"/>
          <cell r="Q49"/>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cell r="AQ49" t="str">
            <v>Yes</v>
          </cell>
          <cell r="AR49"/>
          <cell r="AS49" t="str">
            <v>No</v>
          </cell>
          <cell r="AT49"/>
          <cell r="AU49" t="str">
            <v>brak CBA</v>
          </cell>
          <cell r="AV49" t="str">
            <v>brak CBA</v>
          </cell>
          <cell r="AW49" t="str">
            <v>brak CBA</v>
          </cell>
          <cell r="AX49" t="str">
            <v>brak CBA</v>
          </cell>
          <cell r="AY49" t="str">
            <v>D10, C1, C5,C8, C9</v>
          </cell>
          <cell r="BB49" t="str">
            <v>C1
C5
C8
C9</v>
          </cell>
          <cell r="BC49" t="str">
            <v>opracowanie studialne</v>
          </cell>
          <cell r="BD49"/>
          <cell r="BE49"/>
          <cell r="BF49"/>
          <cell r="BG49"/>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cell r="BJ49"/>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cell r="BO49"/>
          <cell r="BP49"/>
          <cell r="BQ49"/>
          <cell r="BR49"/>
          <cell r="BS49" t="str">
            <v>Ryby</v>
          </cell>
          <cell r="BT49"/>
          <cell r="BU49"/>
          <cell r="BV49" t="str">
            <v>Ryby</v>
          </cell>
          <cell r="BW49" t="str">
            <v>Ryby</v>
          </cell>
          <cell r="BX49" t="str">
            <v>Ryby</v>
          </cell>
          <cell r="BY49"/>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cell r="J50"/>
          <cell r="K50"/>
          <cell r="L50"/>
          <cell r="M50"/>
          <cell r="N50"/>
          <cell r="O50" t="str">
            <v>dodałam również przy D5</v>
          </cell>
          <cell r="P50"/>
          <cell r="Q50"/>
          <cell r="R50" t="str">
            <v>Budowa, modernizacja odpowiedniej infrastruktury służącej do odbioru odpadów oraz pozostałości ladunkwoych ze statków.</v>
          </cell>
          <cell r="S50" t="str">
            <v>C5
C8
C9</v>
          </cell>
          <cell r="T50" t="str">
            <v>techniczne</v>
          </cell>
          <cell r="U50"/>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cell r="AN50" t="str">
            <v>Nie</v>
          </cell>
          <cell r="AO50" t="str">
            <v>Yes, if not included in existing convention</v>
          </cell>
          <cell r="AP50"/>
          <cell r="AQ50" t="str">
            <v>No</v>
          </cell>
          <cell r="AR50"/>
          <cell r="AS50" t="str">
            <v>No</v>
          </cell>
          <cell r="AT50" t="str">
            <v>MARPOL 5</v>
          </cell>
          <cell r="AU50">
            <v>2</v>
          </cell>
          <cell r="AV50">
            <v>4</v>
          </cell>
          <cell r="AW50">
            <v>4</v>
          </cell>
          <cell r="AX50">
            <v>3</v>
          </cell>
          <cell r="AY50" t="str">
            <v>D10, C5, C8, C9</v>
          </cell>
          <cell r="BB50" t="str">
            <v>C5
C8
C9</v>
          </cell>
          <cell r="BD50"/>
          <cell r="BE50"/>
          <cell r="BF50"/>
          <cell r="BG50"/>
          <cell r="BH50" t="str">
            <v>Zmniejszenie ilości odpadów generowanych przez statki deponowanych w obszarach  morskich, poprawa jakości wód morskich.</v>
          </cell>
          <cell r="BI50"/>
          <cell r="BJ50"/>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cell r="BO50"/>
          <cell r="BP50"/>
          <cell r="BQ50"/>
          <cell r="BR50"/>
          <cell r="BS50" t="str">
            <v>Ryby</v>
          </cell>
          <cell r="BT50"/>
          <cell r="BU50"/>
          <cell r="BV50" t="str">
            <v>Ryby</v>
          </cell>
          <cell r="BW50" t="str">
            <v>Ryby</v>
          </cell>
          <cell r="BX50" t="str">
            <v>Ryby</v>
          </cell>
          <cell r="BY50"/>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cell r="J51"/>
          <cell r="K51" t="str">
            <v>tak</v>
          </cell>
          <cell r="L51"/>
          <cell r="M51"/>
          <cell r="N51"/>
          <cell r="O51"/>
          <cell r="P51"/>
          <cell r="Q51"/>
          <cell r="R51" t="str">
            <v xml:space="preserve">Uregulowanie na szczeblu międzynarodowym działań służących ograniczeniu wprowadzania parafin i pochodnych do wód morskich.
</v>
          </cell>
          <cell r="S51" t="str">
            <v>C8</v>
          </cell>
          <cell r="T51" t="str">
            <v>prawne</v>
          </cell>
          <cell r="U51"/>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cell r="AK51" t="str">
            <v>Finansowanie w ramach bieżącej działalności ministerstw.</v>
          </cell>
          <cell r="AL51" t="str">
            <v>Działanie koordynowane regionalnie w ramach konwencji o ochronie środowiska morskiego obszaru Morza Bałtyckiego (HELCOM, Helsinki 09.04.1992).</v>
          </cell>
          <cell r="AM51"/>
          <cell r="AN51" t="str">
            <v>Nie</v>
          </cell>
          <cell r="AO51"/>
          <cell r="AP51"/>
          <cell r="AQ51"/>
          <cell r="AR51"/>
          <cell r="AS51"/>
          <cell r="AT51"/>
          <cell r="AU51" t="str">
            <v>brak CBA</v>
          </cell>
          <cell r="AV51" t="str">
            <v>brak CBA</v>
          </cell>
          <cell r="AW51" t="str">
            <v>brak CBA</v>
          </cell>
          <cell r="AX51" t="str">
            <v>brak CBA</v>
          </cell>
          <cell r="AY51" t="str">
            <v>D10, C8</v>
          </cell>
          <cell r="BB51" t="str">
            <v>C8</v>
          </cell>
          <cell r="BC51" t="str">
            <v>opracowanie studialne</v>
          </cell>
          <cell r="BD51"/>
          <cell r="BE51"/>
          <cell r="BF51"/>
          <cell r="BG51"/>
          <cell r="BH51"/>
          <cell r="BI51"/>
          <cell r="BJ51"/>
          <cell r="BK51" t="str">
            <v xml:space="preserve">Ograniczenie lub wyeliminowanie przypadków zanieczyszczenia morza i brzegu morskiego parafinami 
i ich pochodnymi 
</v>
          </cell>
          <cell r="BL51"/>
          <cell r="BM51" t="str">
            <v xml:space="preserve">Ograniczenie lub wyeliminowanie przypadków zanieczyszczenia morza i brzegu morskiego parafinami 
i ich pochodnymi 
</v>
          </cell>
          <cell r="BN51"/>
          <cell r="BO51"/>
          <cell r="BP51"/>
          <cell r="BQ51"/>
          <cell r="BR51"/>
          <cell r="BS51"/>
          <cell r="BT51"/>
          <cell r="BU51"/>
          <cell r="BV51" t="str">
            <v>Ryby, ptaki, ssaki</v>
          </cell>
          <cell r="BW51"/>
          <cell r="BX51" t="str">
            <v>Ryby, ptaki, ssaki</v>
          </cell>
          <cell r="BY51"/>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cell r="J52"/>
          <cell r="K52"/>
          <cell r="L52"/>
          <cell r="M52"/>
          <cell r="N52"/>
          <cell r="O52"/>
          <cell r="P52"/>
          <cell r="Q52"/>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cell r="AN52" t="str">
            <v>Nie</v>
          </cell>
          <cell r="AO52"/>
          <cell r="AP52"/>
          <cell r="AQ52"/>
          <cell r="AR52"/>
          <cell r="AS52"/>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cell r="BF52"/>
          <cell r="BG52"/>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cell r="BJ52"/>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cell r="BO52" t="str">
            <v>Ryby</v>
          </cell>
          <cell r="BP52"/>
          <cell r="BQ52"/>
          <cell r="BR52"/>
          <cell r="BS52" t="str">
            <v>Ryby</v>
          </cell>
          <cell r="BT52"/>
          <cell r="BU52"/>
          <cell r="BV52" t="str">
            <v>Ryby</v>
          </cell>
          <cell r="BW52" t="str">
            <v>Ryby</v>
          </cell>
          <cell r="BX52" t="str">
            <v>Ryby</v>
          </cell>
          <cell r="BY52"/>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cell r="J53"/>
          <cell r="K53"/>
          <cell r="L53"/>
          <cell r="M53"/>
          <cell r="N53"/>
          <cell r="O53"/>
          <cell r="P53"/>
          <cell r="Q53"/>
          <cell r="R53" t="str">
            <v>Dodatkowe sprzątanie plaż przewidziano 2 razy w roku (przed sezonem i po sezonie) przez wolontariuszy w ramach akcji typu "sprzątanie świata".</v>
          </cell>
          <cell r="S53" t="str">
            <v>C8</v>
          </cell>
          <cell r="T53" t="str">
            <v>edukacyjne, administracyjne</v>
          </cell>
          <cell r="U53"/>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cell r="AN53" t="str">
            <v>Nie</v>
          </cell>
          <cell r="AO53"/>
          <cell r="AP53"/>
          <cell r="AQ53"/>
          <cell r="AR53"/>
          <cell r="AS53"/>
          <cell r="AT53"/>
          <cell r="AU53">
            <v>1</v>
          </cell>
          <cell r="AV53">
            <v>1</v>
          </cell>
          <cell r="AW53">
            <v>4</v>
          </cell>
          <cell r="AX53">
            <v>2</v>
          </cell>
          <cell r="AY53" t="str">
            <v>D10, C8</v>
          </cell>
          <cell r="BB53" t="str">
            <v>C8</v>
          </cell>
          <cell r="BD53"/>
          <cell r="BE53"/>
          <cell r="BF53"/>
          <cell r="BG53"/>
          <cell r="BH53"/>
          <cell r="BI53"/>
          <cell r="BJ53"/>
          <cell r="BK53" t="str">
            <v>Działanie przyczyniające się do redukcji presji antropogenicznej na brzegu morskim.</v>
          </cell>
          <cell r="BL53"/>
          <cell r="BM53" t="str">
            <v>Działanie przyczyniające się do redukcji presji antropogenicznej na brzegu morskim.</v>
          </cell>
          <cell r="BN53"/>
          <cell r="BO53"/>
          <cell r="BP53"/>
          <cell r="BQ53"/>
          <cell r="BR53"/>
          <cell r="BS53"/>
          <cell r="BT53"/>
          <cell r="BU53"/>
          <cell r="BV53" t="str">
            <v>Ptaki</v>
          </cell>
          <cell r="BW53"/>
          <cell r="BX53" t="str">
            <v>Ptaki</v>
          </cell>
          <cell r="BY53"/>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cell r="J54"/>
          <cell r="K54" t="str">
            <v>tak</v>
          </cell>
          <cell r="L54"/>
          <cell r="M54"/>
          <cell r="N54"/>
          <cell r="O54" t="str">
            <v>badania są prowadzone</v>
          </cell>
          <cell r="P54"/>
          <cell r="Q54"/>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cell r="V54" t="str">
            <v>analiza nie wymaga CBA</v>
          </cell>
          <cell r="W54"/>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cell r="AK54" t="str">
            <v>Finansowanie w ramach bieżącej działalności ministerstw.</v>
          </cell>
          <cell r="AL54" t="str">
            <v>Działanie koordynowane lokalnie</v>
          </cell>
          <cell r="AM54"/>
          <cell r="AN54" t="str">
            <v>Nie</v>
          </cell>
          <cell r="AO54"/>
          <cell r="AP54"/>
          <cell r="AQ54"/>
          <cell r="AR54"/>
          <cell r="AS54"/>
          <cell r="AT54"/>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cell r="BF54"/>
          <cell r="BG54"/>
          <cell r="BH54"/>
          <cell r="BI54"/>
          <cell r="BJ54"/>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cell r="BO54" t="str">
            <v>Ryby, ssaki, ptaki</v>
          </cell>
          <cell r="BP54"/>
          <cell r="BQ54"/>
          <cell r="BR54"/>
          <cell r="BS54"/>
          <cell r="BT54"/>
          <cell r="BU54"/>
          <cell r="BV54" t="str">
            <v>Ryby, ssaki, ptaki</v>
          </cell>
          <cell r="BW54" t="str">
            <v>Ryby, ssaki, ptaki</v>
          </cell>
          <cell r="BX54" t="str">
            <v>Ryby, ssaki, ptaki</v>
          </cell>
          <cell r="BY54"/>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cell r="J55"/>
          <cell r="K55"/>
          <cell r="L55"/>
          <cell r="M55"/>
          <cell r="N55"/>
          <cell r="O55"/>
          <cell r="P55"/>
          <cell r="Q55"/>
          <cell r="R55" t="str">
            <v>Koncepcja wdrozenia wraz z testowaniem skutecznej technologii elektronicznego znakowania sieci rybackich.</v>
          </cell>
          <cell r="S55" t="str">
            <v xml:space="preserve">C1
</v>
          </cell>
          <cell r="T55" t="str">
            <v>prawne, administracyjne</v>
          </cell>
          <cell r="U55"/>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cell r="AN55" t="str">
            <v>Tak</v>
          </cell>
          <cell r="AO55"/>
          <cell r="AP55"/>
          <cell r="AQ55"/>
          <cell r="AR55"/>
          <cell r="AS55"/>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cell r="BF55"/>
          <cell r="BG55"/>
          <cell r="BH55"/>
          <cell r="BI55"/>
          <cell r="BJ55"/>
          <cell r="BK55"/>
          <cell r="BL55"/>
          <cell r="BM55" t="str">
            <v>Działanie służące zmniejszeniu zanieczyszczenia wód sieciami widmo i ograniczenia czynników śmiertelności gatunków ryb i ssaków</v>
          </cell>
          <cell r="BN55"/>
          <cell r="BO55" t="str">
            <v>Ryby, ssaki, ptaki</v>
          </cell>
          <cell r="BP55"/>
          <cell r="BQ55"/>
          <cell r="BR55"/>
          <cell r="BS55"/>
          <cell r="BT55"/>
          <cell r="BU55"/>
          <cell r="BV55"/>
          <cell r="BW55"/>
          <cell r="BX55" t="str">
            <v>Ryby, ssaki</v>
          </cell>
          <cell r="BY55"/>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cell r="J56"/>
          <cell r="K56"/>
          <cell r="L56"/>
          <cell r="M56"/>
          <cell r="N56"/>
          <cell r="O56" t="str">
            <v>Alternatywne działanie: 
1. Ograniczanie stosowania jednorazowych opakowań na rzecz wielorazowych (zwrotnych).
2. Zwiększenie efektywności odzyskiwania opakowań jednorazowych.</v>
          </cell>
          <cell r="P56"/>
          <cell r="Q56"/>
          <cell r="R56" t="str">
            <v>Dodatkowa akcja edukacyjna wśród mieszkańców miejscowości nadmorskich i turystów w celu unikania stosowania opakowań jednorazowego użytku.</v>
          </cell>
          <cell r="S56" t="str">
            <v>C1</v>
          </cell>
          <cell r="T56" t="str">
            <v>prawne, administracyjne</v>
          </cell>
          <cell r="U56"/>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cell r="AN56" t="str">
            <v>Nie</v>
          </cell>
          <cell r="AO56"/>
          <cell r="AP56"/>
          <cell r="AQ56"/>
          <cell r="AR56"/>
          <cell r="AS56"/>
          <cell r="AT56"/>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cell r="BF56"/>
          <cell r="BG56"/>
          <cell r="BH56"/>
          <cell r="BI56"/>
          <cell r="BJ56"/>
          <cell r="BK56"/>
          <cell r="BL56"/>
          <cell r="BM56" t="str">
            <v>Ograniczenie zanieczyszczenia wód Bałtyku odpadami opakowaniowymi poprzez zmniejszenie ilości stosowanych opakowań jednorazowego użytku przez mieszkańców terenów nadmorskich oraz turystów.</v>
          </cell>
          <cell r="BN56"/>
          <cell r="BO56" t="str">
            <v>Ryby, ssaki, ptaki</v>
          </cell>
          <cell r="BP56"/>
          <cell r="BQ56"/>
          <cell r="BR56"/>
          <cell r="BS56"/>
          <cell r="BT56"/>
          <cell r="BU56"/>
          <cell r="BV56"/>
          <cell r="BW56"/>
          <cell r="BX56" t="str">
            <v>Ryby, ssaki, ptaki</v>
          </cell>
          <cell r="BY56"/>
        </row>
        <row r="57">
          <cell r="B57" t="str">
            <v>KTM28_2</v>
          </cell>
          <cell r="C57" t="str">
            <v>D11</v>
          </cell>
          <cell r="D57" t="str">
            <v>Hałs podwodny</v>
          </cell>
          <cell r="E57"/>
          <cell r="F57" t="str">
            <v>Zmniejszenie poziomu hałasu na statkach</v>
          </cell>
          <cell r="G57" t="str">
            <v>Współpraca na poziomie międzynarodowym w zakresie ustanawiania wymogów dotyczących ograniczenia hałasu podwodnego z transportu morskiego</v>
          </cell>
          <cell r="H57" t="str">
            <v>nowe</v>
          </cell>
          <cell r="I57"/>
          <cell r="J57"/>
          <cell r="K57"/>
          <cell r="L57" t="str">
            <v>brak CBA</v>
          </cell>
          <cell r="M57"/>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cell r="P57"/>
          <cell r="Q57"/>
          <cell r="R57" t="str">
            <v>Zgodnie z oczekiwaniami właściwych organów działanie to podlega na negocjacją i jest koordynoiwane przez IMO.</v>
          </cell>
          <cell r="S57" t="str">
            <v>D1</v>
          </cell>
          <cell r="T57" t="str">
            <v>prawne</v>
          </cell>
          <cell r="U57"/>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cell r="AA57" t="str">
            <v>Morze Bałtyckie</v>
          </cell>
          <cell r="AB57" t="str">
            <v>brak oceny</v>
          </cell>
          <cell r="AC57"/>
          <cell r="AD57"/>
          <cell r="AE57"/>
          <cell r="AF57" t="str">
            <v>Minister właściwy ds. gospodarki morskiej / Minister właściwy ds. środowiska</v>
          </cell>
          <cell r="AG57"/>
          <cell r="AH57">
            <v>25000</v>
          </cell>
          <cell r="AI57" t="str">
            <v>Koszty obejmować będą m.in. wyjazdy na spotkania na arenie międzynarodowej poświęcone ustanawianiu wymogów dotyczących ograniczenia hałasu podwodnego z transportu morskiego</v>
          </cell>
          <cell r="AJ57"/>
          <cell r="AK57"/>
          <cell r="AL57" t="str">
            <v>Działanie koordynowane lokalnie</v>
          </cell>
          <cell r="AM57" t="str">
            <v>Target table</v>
          </cell>
          <cell r="AN57" t="str">
            <v>No</v>
          </cell>
          <cell r="AO57" t="str">
            <v>Yes</v>
          </cell>
          <cell r="AP57"/>
          <cell r="AQ57" t="str">
            <v>Yes</v>
          </cell>
          <cell r="AR57"/>
          <cell r="AS57" t="str">
            <v>No</v>
          </cell>
          <cell r="AT57"/>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cell r="BF57"/>
          <cell r="BG57"/>
          <cell r="BH57"/>
          <cell r="BI57"/>
          <cell r="BJ57"/>
          <cell r="BK57"/>
          <cell r="BL57"/>
          <cell r="BM57"/>
          <cell r="BN57" t="str">
            <v>Działanie przyczyniające się do redukcji presji antropogenicznej w postaci emisji hałasu, związanej z transportem morskim, w odniesieniu do ochrony bioróżnorodności</v>
          </cell>
          <cell r="BO57" t="str">
            <v>Ssaki</v>
          </cell>
          <cell r="BP57"/>
          <cell r="BQ57"/>
          <cell r="BR57"/>
          <cell r="BS57"/>
          <cell r="BT57"/>
          <cell r="BU57"/>
          <cell r="BV57"/>
          <cell r="BW57"/>
          <cell r="BX57"/>
          <cell r="BY57" t="str">
            <v>Ssaki</v>
          </cell>
        </row>
        <row r="58">
          <cell r="B58" t="str">
            <v>KTM28_4</v>
          </cell>
          <cell r="C58" t="str">
            <v>D11</v>
          </cell>
          <cell r="D58" t="str">
            <v>Hałs podwodny</v>
          </cell>
          <cell r="E58"/>
          <cell r="F58"/>
          <cell r="G58" t="str">
            <v>Wdrożenie rejestru źródeł hałasu impulsowego</v>
          </cell>
          <cell r="H58" t="str">
            <v>nowe</v>
          </cell>
          <cell r="I58" t="str">
            <v>??? Konieczność doprecyzowania zakresu inwestycyjnego działania - może do usunięcia, może studialne</v>
          </cell>
          <cell r="J58"/>
          <cell r="K58"/>
          <cell r="L58" t="str">
            <v>brak CBA</v>
          </cell>
          <cell r="M58"/>
          <cell r="N58"/>
          <cell r="O58" t="str">
            <v>brak zainteresowania</v>
          </cell>
          <cell r="P58"/>
          <cell r="Q58"/>
          <cell r="R58" t="str">
            <v>Rejestracja liczby dni z hałasem impulsowym wynikającym z różnych form aktywności ludzkiej w określonej skali przestrzennej. Rejestr hałasu będą sporządzane corocznie zgodnie z wytycznymi dot. hałasu (TG noise).</v>
          </cell>
          <cell r="S58"/>
          <cell r="T58" t="str">
            <v>Badawcze/techniczne</v>
          </cell>
          <cell r="U58"/>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cell r="AA58" t="str">
            <v>Obszary morskie RP</v>
          </cell>
          <cell r="AB58" t="str">
            <v>brak oceny</v>
          </cell>
          <cell r="AC58"/>
          <cell r="AD58"/>
          <cell r="AE58"/>
          <cell r="AF58" t="str">
            <v>Minister właściwy ds. gospodarki morskiej / Minister właściwy ds. środowiska</v>
          </cell>
          <cell r="AG58"/>
          <cell r="AH58">
            <v>800000</v>
          </cell>
          <cell r="AI58" t="str">
            <v>Przyjęto, że na działnie w pierwszym roku (2016) przewidziano 400 000 PLN oraz po 100 tys. PLN w każdym z 4 kolejnych lat do 2020 r. Łączny koszt tego działania oszacowano na kwotę 800 000 PLN.</v>
          </cell>
          <cell r="AJ58"/>
          <cell r="AK58"/>
          <cell r="AL58" t="str">
            <v>Działanie koordynowane lokalnie</v>
          </cell>
          <cell r="AM58"/>
          <cell r="AN58"/>
          <cell r="AO58"/>
          <cell r="AP58"/>
          <cell r="AQ58"/>
          <cell r="AR58"/>
          <cell r="AS58"/>
          <cell r="AT58" t="str">
            <v>Guidelines by TG noise</v>
          </cell>
          <cell r="AU58" t="str">
            <v>brak CBA</v>
          </cell>
          <cell r="AV58" t="str">
            <v>brak CBA</v>
          </cell>
          <cell r="AW58" t="str">
            <v>brak CBA</v>
          </cell>
          <cell r="AX58" t="str">
            <v>brak CBA</v>
          </cell>
          <cell r="AY58" t="str">
            <v>D11, D1</v>
          </cell>
          <cell r="BB58"/>
          <cell r="BC58" t="str">
            <v>opracowanie studialne</v>
          </cell>
          <cell r="BD58" t="str">
            <v>Działanie przyczyniające się do redukcji presji antropogenicznej w postaci emisji hałasu, związanej z transportem morskim, w odniesieniu do ochrony bioróżnorodności.</v>
          </cell>
          <cell r="BE58"/>
          <cell r="BF58"/>
          <cell r="BG58"/>
          <cell r="BH58"/>
          <cell r="BI58"/>
          <cell r="BJ58"/>
          <cell r="BK58"/>
          <cell r="BL58"/>
          <cell r="BM58"/>
          <cell r="BN58" t="str">
            <v>Działanie przyczyniające się do redukcji presji antropogenicznej w postaci emisji hałasu, związanej z transportem morskim, w odniesieniu do ochrony bioróżnorodności</v>
          </cell>
          <cell r="BO58" t="str">
            <v>Ssaki</v>
          </cell>
          <cell r="BP58"/>
          <cell r="BQ58"/>
          <cell r="BR58"/>
          <cell r="BS58"/>
          <cell r="BT58"/>
          <cell r="BU58"/>
          <cell r="BV58"/>
          <cell r="BW58"/>
          <cell r="BX58"/>
          <cell r="BY58" t="str">
            <v>Ssaki</v>
          </cell>
        </row>
        <row r="59">
          <cell r="B59" t="str">
            <v>KTM38_5</v>
          </cell>
          <cell r="C59" t="str">
            <v>D11</v>
          </cell>
          <cell r="D59" t="str">
            <v>Hałs podwodny</v>
          </cell>
          <cell r="E59"/>
          <cell r="F59"/>
          <cell r="G59" t="str">
            <v>Opracowanie sezonowych map hałasu</v>
          </cell>
          <cell r="H59" t="str">
            <v>nowe</v>
          </cell>
          <cell r="I59"/>
          <cell r="J59"/>
          <cell r="K59"/>
          <cell r="L59" t="str">
            <v>brak CBA</v>
          </cell>
          <cell r="M59"/>
          <cell r="N59"/>
          <cell r="O59"/>
          <cell r="P59"/>
          <cell r="Q59"/>
          <cell r="R59" t="str">
            <v>Wykonanie map hałasu przedstawiających dane n/t hałasu (1/3 oktawy pasma 63 i 125 Hz i szerokopasmowych) podczas roku w polskiej wyłącznej strefie ekonomicznej. Mapy hałasu wykonane zostaną zgodnie z wytycznymi dot. hałasu (TG noise)</v>
          </cell>
          <cell r="S59"/>
          <cell r="T59" t="str">
            <v>Badawcze/techniczne</v>
          </cell>
          <cell r="U59"/>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cell r="AE59"/>
          <cell r="AF59" t="str">
            <v>Minister właściwy ds. gospodarki morskiej / Minister właściwy ds. środowiska</v>
          </cell>
          <cell r="AG59" t="str">
            <v>nie</v>
          </cell>
          <cell r="AH59">
            <v>400000</v>
          </cell>
          <cell r="AI59" t="str">
            <v>Szacowno koszty dla tego dziąlania w kwocie 400 000 PLN.</v>
          </cell>
          <cell r="AJ59"/>
          <cell r="AK59" t="str">
            <v xml:space="preserve">Program Operacyjny
Wiedza Edukacja Rozwój
</v>
          </cell>
          <cell r="AL59" t="str">
            <v>Działanie koordynowane lokalnie</v>
          </cell>
          <cell r="AM59"/>
          <cell r="AN59"/>
          <cell r="AO59"/>
          <cell r="AP59"/>
          <cell r="AQ59"/>
          <cell r="AR59"/>
          <cell r="AS59"/>
          <cell r="AT59"/>
          <cell r="AU59" t="str">
            <v>brak CBA</v>
          </cell>
          <cell r="AV59" t="str">
            <v>brak CBA</v>
          </cell>
          <cell r="AW59" t="str">
            <v>brak CBA</v>
          </cell>
          <cell r="AX59" t="str">
            <v>brak CBA</v>
          </cell>
          <cell r="AY59" t="str">
            <v>D11, D1</v>
          </cell>
          <cell r="BB59"/>
          <cell r="BC59" t="str">
            <v>opracowanie studialne</v>
          </cell>
          <cell r="BD59" t="str">
            <v>Działanie przyczyniające się do redukcji presji antropogenicznej w postaci emisji hałasu, związanej z transportem morskim, w odniesieniu do ochrony bioróżnorodności.</v>
          </cell>
          <cell r="BE59"/>
          <cell r="BF59"/>
          <cell r="BG59"/>
          <cell r="BH59"/>
          <cell r="BI59"/>
          <cell r="BJ59"/>
          <cell r="BK59"/>
          <cell r="BL59"/>
          <cell r="BM59"/>
          <cell r="BN59" t="str">
            <v>Działanie przyczyniające się do redukcji presji antropogenicznej w postaci emisji hałasu, związanej z transportem morskim, w odniesieniu do ochrony bioróżnorodności</v>
          </cell>
          <cell r="BO59" t="str">
            <v>Ssaki</v>
          </cell>
          <cell r="BP59"/>
          <cell r="BQ59"/>
          <cell r="BR59"/>
          <cell r="BS59"/>
          <cell r="BT59"/>
          <cell r="BU59"/>
          <cell r="BV59"/>
          <cell r="BW59"/>
          <cell r="BX59"/>
          <cell r="BY59" t="str">
            <v>Ssaki</v>
          </cell>
        </row>
        <row r="60">
          <cell r="AH60"/>
        </row>
        <row r="61">
          <cell r="C61"/>
          <cell r="E61"/>
          <cell r="F61"/>
        </row>
        <row r="62">
          <cell r="B62" t="str">
            <v>DZIAŁANIA USUNIĘTE</v>
          </cell>
          <cell r="C62"/>
          <cell r="D62"/>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163</v>
      </c>
      <c r="C10" s="163"/>
      <c r="D10" s="163"/>
      <c r="E10" s="163"/>
    </row>
    <row r="11" spans="2:5" ht="16.5">
      <c r="B11" s="161" t="s">
        <v>164</v>
      </c>
      <c r="C11" s="162" t="s">
        <v>11</v>
      </c>
      <c r="D11" s="146" t="s">
        <v>2</v>
      </c>
      <c r="E11" s="147">
        <v>1</v>
      </c>
    </row>
    <row r="12" spans="2:5" ht="16.5">
      <c r="B12" s="164" t="s">
        <v>165</v>
      </c>
      <c r="C12" s="162" t="s">
        <v>14</v>
      </c>
      <c r="D12" s="146" t="s">
        <v>3</v>
      </c>
      <c r="E12" s="147">
        <v>2</v>
      </c>
    </row>
    <row r="13" spans="2:5" ht="16.5">
      <c r="B13" s="164" t="s">
        <v>166</v>
      </c>
      <c r="C13" s="162" t="s">
        <v>14</v>
      </c>
      <c r="D13" s="146" t="s">
        <v>4</v>
      </c>
      <c r="E13" s="147">
        <v>3</v>
      </c>
    </row>
    <row r="14" spans="2:5" ht="16.5">
      <c r="B14" s="161" t="s">
        <v>167</v>
      </c>
      <c r="C14" s="162" t="s">
        <v>13</v>
      </c>
      <c r="D14" s="146" t="s">
        <v>5</v>
      </c>
      <c r="E14" s="147">
        <v>4</v>
      </c>
    </row>
    <row r="15" spans="2:5">
      <c r="B15" s="142"/>
      <c r="C15" s="142"/>
      <c r="D15" s="142"/>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169</v>
      </c>
      <c r="C33" s="166"/>
      <c r="D33" s="3" t="s">
        <v>41</v>
      </c>
      <c r="E33" s="2">
        <v>2</v>
      </c>
    </row>
    <row r="34" spans="2:5">
      <c r="B34" s="165" t="s">
        <v>170</v>
      </c>
      <c r="C34" s="166"/>
      <c r="D34" s="3" t="s">
        <v>42</v>
      </c>
      <c r="E34" s="2">
        <v>3</v>
      </c>
    </row>
    <row r="35" spans="2:5">
      <c r="B35" s="165" t="s">
        <v>171</v>
      </c>
      <c r="C35" s="166"/>
      <c r="D35" s="3" t="s">
        <v>43</v>
      </c>
      <c r="E35" s="2">
        <v>4</v>
      </c>
    </row>
    <row r="36" spans="2:5">
      <c r="B36" s="165" t="s">
        <v>172</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158</v>
      </c>
      <c r="C42" s="166"/>
      <c r="D42" s="3" t="s">
        <v>5</v>
      </c>
      <c r="E42" s="2">
        <v>1</v>
      </c>
    </row>
    <row r="43" spans="2:5">
      <c r="B43" s="165" t="s">
        <v>159</v>
      </c>
      <c r="C43" s="166"/>
      <c r="D43" s="3" t="s">
        <v>4</v>
      </c>
      <c r="E43" s="2">
        <v>2</v>
      </c>
    </row>
    <row r="44" spans="2:5">
      <c r="B44" s="165" t="s">
        <v>160</v>
      </c>
      <c r="C44" s="166"/>
      <c r="D44" s="3" t="s">
        <v>3</v>
      </c>
      <c r="E44" s="2">
        <v>3</v>
      </c>
    </row>
    <row r="45" spans="2:5">
      <c r="B45" s="165" t="s">
        <v>161</v>
      </c>
      <c r="C45" s="166"/>
      <c r="D45" s="3" t="s">
        <v>2</v>
      </c>
      <c r="E45" s="2">
        <v>4</v>
      </c>
    </row>
    <row r="46" spans="2:5">
      <c r="B46" s="165" t="s">
        <v>162</v>
      </c>
      <c r="C46" s="166"/>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[1]Sheet1!$B$45</f>
        <v>KTM21_1</v>
      </c>
      <c r="F1" s="173" t="s">
        <v>56</v>
      </c>
      <c r="G1" s="173"/>
      <c r="H1" s="173"/>
    </row>
    <row r="2" spans="1:15" s="13" customFormat="1" ht="57.75" customHeight="1" thickBot="1">
      <c r="A2"/>
      <c r="B2" s="29" t="s">
        <v>0</v>
      </c>
      <c r="C2" s="176" t="str">
        <f>VLOOKUP($C$1,[1]Sheet1!$B$2:$AZ$62,6,FALSE)</f>
        <v>Modernizacja składu MPS w kompleksie wojskowym K-4001 Gdynia</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3" t="s">
        <v>23</v>
      </c>
      <c r="C9" s="163"/>
      <c r="D9" s="163"/>
      <c r="F9" s="42"/>
      <c r="G9" s="14"/>
      <c r="H9" s="44"/>
    </row>
    <row r="10" spans="1:15" s="144" customFormat="1">
      <c r="A10" s="144" t="str">
        <f>VLOOKUP($C$1,[1]Sheet1!$B$2:$AZ$62,50,FALSE)</f>
        <v>D8</v>
      </c>
      <c r="B10" s="163" t="s">
        <v>168</v>
      </c>
      <c r="C10" s="163"/>
      <c r="D10" s="163"/>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4"/>
      <c r="E15" s="11"/>
      <c r="F15" s="138">
        <f>VLOOKUP($C$1,[1]Sheet1!$B$2:$AZ$62,47,FALSE)</f>
        <v>1</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6</v>
      </c>
      <c r="G23" s="30"/>
      <c r="H23" s="31"/>
    </row>
    <row r="25" spans="1:8" ht="15.75" thickBot="1">
      <c r="B25" s="7" t="s">
        <v>32</v>
      </c>
    </row>
    <row r="26" spans="1:8" ht="15.75" thickBot="1">
      <c r="B26" s="163" t="s">
        <v>33</v>
      </c>
      <c r="C26" s="163"/>
      <c r="D26" s="163"/>
      <c r="F26" s="52">
        <f>IF($F$23&lt;7,'Skala ocen'!$E$32,(IF(AND($F$23&gt;=7,$F$23&lt;8),'Skala ocen'!$E$33,IF(AND($F$23&gt;=8,$F$23&lt;9),'Skala ocen'!$E$34,IF(AND($F$23&gt;=9,$F$23&lt;11),'Skala ocen'!$E$35,IF(AND($F$23&gt;=11,$F$23&lt;=100),'Skala ocen'!$E$36,"brak danych"))))))</f>
        <v>1</v>
      </c>
      <c r="G26" s="52" t="str">
        <f>IF($F$23&lt;7,'Skala ocen'!$D$32,(IF(AND($F$23&gt;=7,$F$23&lt;8),'Skala ocen'!$D$33,IF(AND($F$23&gt;=8,$F$23&lt;9),'Skala ocen'!$D$34,IF(AND($F$23&gt;=9,$F$23&lt;11),'Skala ocen'!$D$35,IF(AND($F$23&gt;=11,$F$23&lt;=100),'Skala ocen'!$D$36,"brak danych"))))))</f>
        <v>bardzo niska</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52000000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1</v>
      </c>
      <c r="F13" s="13"/>
      <c r="G13" s="184" t="s">
        <v>50</v>
      </c>
      <c r="H13" s="185"/>
      <c r="I13" s="148">
        <f>'Ocena na podst. danych'!$F$29</f>
        <v>4</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topLeftCell="A3" zoomScale="30" zoomScaleNormal="60" zoomScaleSheetLayoutView="30" workbookViewId="0">
      <selection activeCell="Z10" sqref="Z10"/>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0" t="str">
        <f>'Ocena na podst. danych'!C2</f>
        <v>Modernizacja składu MPS w kompleksie wojskowym K-4001 Gdynia</v>
      </c>
      <c r="D2" s="291"/>
      <c r="E2" s="291"/>
      <c r="F2" s="291"/>
      <c r="G2" s="291"/>
      <c r="H2" s="291"/>
      <c r="I2" s="291"/>
      <c r="J2" s="291"/>
      <c r="K2" s="291"/>
      <c r="L2" s="291"/>
      <c r="M2" s="291"/>
      <c r="N2" s="291"/>
      <c r="O2" s="291"/>
      <c r="P2" s="291"/>
      <c r="Q2" s="291"/>
      <c r="R2" s="291"/>
      <c r="S2" s="291"/>
      <c r="T2" s="291"/>
      <c r="U2" s="291"/>
      <c r="V2" s="292"/>
    </row>
    <row r="3" spans="1:22" customFormat="1" ht="13.5" customHeight="1" thickBot="1"/>
    <row r="4" spans="1:22" ht="22.5" customHeight="1">
      <c r="A4" s="94"/>
      <c r="B4" s="266" t="s">
        <v>80</v>
      </c>
      <c r="C4" s="267"/>
      <c r="D4" s="267"/>
      <c r="E4" s="267"/>
      <c r="F4" s="267"/>
      <c r="G4" s="267"/>
      <c r="H4" s="267"/>
      <c r="I4" s="267"/>
      <c r="J4" s="267"/>
      <c r="K4" s="267"/>
      <c r="L4" s="267"/>
      <c r="M4" s="267"/>
      <c r="N4" s="267"/>
      <c r="O4" s="267"/>
      <c r="P4" s="267"/>
      <c r="Q4" s="267"/>
      <c r="R4" s="267"/>
      <c r="S4" s="267"/>
      <c r="T4" s="267"/>
      <c r="U4" s="267"/>
      <c r="V4" s="268"/>
    </row>
    <row r="5" spans="1:22" ht="34.5" customHeight="1">
      <c r="A5" s="94"/>
      <c r="B5" s="288" t="s">
        <v>64</v>
      </c>
      <c r="C5" s="289"/>
      <c r="D5" s="289"/>
      <c r="E5" s="136" t="str">
        <f>[1]Sheet1!$B$45</f>
        <v>KTM21_1</v>
      </c>
      <c r="F5" s="54"/>
      <c r="G5" s="54"/>
      <c r="H5" s="54"/>
      <c r="I5" s="54"/>
      <c r="J5" s="54"/>
      <c r="K5" s="54"/>
      <c r="L5" s="54"/>
      <c r="M5" s="54"/>
      <c r="N5" s="54"/>
      <c r="O5" s="55"/>
      <c r="P5" s="55"/>
      <c r="Q5" s="55"/>
      <c r="R5" s="55"/>
      <c r="S5" s="55"/>
      <c r="T5" s="55"/>
      <c r="U5" s="55"/>
      <c r="V5" s="56"/>
    </row>
    <row r="6" spans="1:22" ht="34.5" customHeight="1">
      <c r="A6" s="94"/>
      <c r="B6" s="288" t="s">
        <v>71</v>
      </c>
      <c r="C6" s="289"/>
      <c r="D6" s="289"/>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88" t="s">
        <v>72</v>
      </c>
      <c r="C7" s="289"/>
      <c r="D7" s="289"/>
      <c r="E7" s="53"/>
      <c r="F7" s="54"/>
      <c r="G7" s="54"/>
      <c r="H7" s="54"/>
      <c r="I7" s="54"/>
      <c r="J7" s="54"/>
      <c r="K7" s="54"/>
      <c r="L7" s="54"/>
      <c r="M7" s="295" t="str">
        <f>VLOOKUP('Ocena na podst. danych'!$C$1,[1]Sheet1!$B$2:$AZ$62,26,FALSE)</f>
        <v xml:space="preserve">Komenda Portu Wojennego w Gdyni, skład MPS 
(w odl. 500 m od wód Zatoki Gdańskiej
</v>
      </c>
      <c r="N7" s="296"/>
      <c r="O7" s="296"/>
      <c r="P7" s="296"/>
      <c r="Q7" s="296"/>
      <c r="R7" s="296"/>
      <c r="S7" s="296"/>
      <c r="T7" s="296"/>
      <c r="U7" s="296"/>
      <c r="V7" s="297"/>
    </row>
    <row r="8" spans="1:22" ht="58.5" customHeight="1">
      <c r="A8" s="94"/>
      <c r="B8" s="288" t="s">
        <v>73</v>
      </c>
      <c r="C8" s="289"/>
      <c r="D8" s="289"/>
      <c r="E8" s="196" t="str">
        <f>VLOOKUP('Ocena na podst. danych'!$C$1,[1]Sheet1!$B$2:$AZ$62,23,FALSE)</f>
        <v xml:space="preserve">Zadanie inwestycyjne - nr 12638, ujęte w Centralnym Planie Inwestycji Budowlanych MON.
</v>
      </c>
      <c r="F8" s="293"/>
      <c r="G8" s="293"/>
      <c r="H8" s="293"/>
      <c r="I8" s="293"/>
      <c r="J8" s="293"/>
      <c r="K8" s="293"/>
      <c r="L8" s="293"/>
      <c r="M8" s="293"/>
      <c r="N8" s="293"/>
      <c r="O8" s="293"/>
      <c r="P8" s="293"/>
      <c r="Q8" s="293"/>
      <c r="R8" s="293"/>
      <c r="S8" s="293"/>
      <c r="T8" s="293"/>
      <c r="U8" s="293"/>
      <c r="V8" s="294"/>
    </row>
    <row r="9" spans="1:22" ht="34.5" customHeight="1">
      <c r="A9" s="94"/>
      <c r="B9" s="288" t="s">
        <v>74</v>
      </c>
      <c r="C9" s="289"/>
      <c r="D9" s="289"/>
      <c r="E9" s="196" t="str">
        <f>VLOOKUP('Ocena na podst. danych'!$C$1,[1]Sheet1!$B$2:$AZ$62,24,FALSE)</f>
        <v>Zadanie inwestycyjne nr 12638</v>
      </c>
      <c r="F9" s="293"/>
      <c r="G9" s="293"/>
      <c r="H9" s="293"/>
      <c r="I9" s="293"/>
      <c r="J9" s="293"/>
      <c r="K9" s="293"/>
      <c r="L9" s="293"/>
      <c r="M9" s="293"/>
      <c r="N9" s="293"/>
      <c r="O9" s="293"/>
      <c r="P9" s="293"/>
      <c r="Q9" s="293"/>
      <c r="R9" s="293"/>
      <c r="S9" s="293"/>
      <c r="T9" s="293"/>
      <c r="U9" s="293"/>
      <c r="V9" s="294"/>
    </row>
    <row r="10" spans="1:22" ht="47.25" customHeight="1">
      <c r="A10" s="94"/>
      <c r="B10" s="288" t="s">
        <v>75</v>
      </c>
      <c r="C10" s="289"/>
      <c r="D10" s="289"/>
      <c r="E10" s="196" t="str">
        <f>VLOOKUP('Ocena na podst. danych'!$C$1,[1]Sheet1!$B$2:$AZ$62,25,FALSE)</f>
        <v xml:space="preserve">Dokumentacja, uzgodnienia 2004 – 2008
Roboty budowlane, rozruch techniczny, odbiory końcowe do 2018 roku
</v>
      </c>
      <c r="F10" s="293"/>
      <c r="G10" s="293"/>
      <c r="H10" s="293"/>
      <c r="I10" s="293"/>
      <c r="J10" s="293"/>
      <c r="K10" s="293"/>
      <c r="L10" s="293"/>
      <c r="M10" s="293"/>
      <c r="N10" s="293"/>
      <c r="O10" s="293"/>
      <c r="P10" s="293"/>
      <c r="Q10" s="293"/>
      <c r="R10" s="293"/>
      <c r="S10" s="293"/>
      <c r="T10" s="293"/>
      <c r="U10" s="293"/>
      <c r="V10" s="294"/>
    </row>
    <row r="11" spans="1:22" ht="34.5" customHeight="1">
      <c r="A11" s="94"/>
      <c r="B11" s="288" t="s">
        <v>76</v>
      </c>
      <c r="C11" s="289"/>
      <c r="D11" s="289"/>
      <c r="E11" s="196" t="str">
        <f>VLOOKUP('Ocena na podst. danych'!$C$1,[1]Sheet1!$B$2:$AZ$62,17,FALSE)</f>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
      <c r="F11" s="293"/>
      <c r="G11" s="293"/>
      <c r="H11" s="293"/>
      <c r="I11" s="293"/>
      <c r="J11" s="293"/>
      <c r="K11" s="293"/>
      <c r="L11" s="293"/>
      <c r="M11" s="293"/>
      <c r="N11" s="293"/>
      <c r="O11" s="293"/>
      <c r="P11" s="293"/>
      <c r="Q11" s="293"/>
      <c r="R11" s="293"/>
      <c r="S11" s="293"/>
      <c r="T11" s="293"/>
      <c r="U11" s="293"/>
      <c r="V11" s="294"/>
    </row>
    <row r="12" spans="1:22" ht="60.75" customHeight="1">
      <c r="A12" s="94"/>
      <c r="B12" s="288" t="s">
        <v>77</v>
      </c>
      <c r="C12" s="289"/>
      <c r="D12" s="289"/>
      <c r="E12" s="196" t="str">
        <f>VLOOKUP('Ocena na podst. danych'!$C$1,[1]Sheet1!$B$2:$AZ$62,31,FALSE)</f>
        <v xml:space="preserve">Rejonowy Zarząd Infrastruktury w Gdyni
</v>
      </c>
      <c r="F12" s="293"/>
      <c r="G12" s="293"/>
      <c r="H12" s="293"/>
      <c r="I12" s="293"/>
      <c r="J12" s="293"/>
      <c r="K12" s="293"/>
      <c r="L12" s="293"/>
      <c r="M12" s="293"/>
      <c r="N12" s="293"/>
      <c r="O12" s="293"/>
      <c r="P12" s="293"/>
      <c r="Q12" s="293"/>
      <c r="R12" s="293"/>
      <c r="S12" s="293"/>
      <c r="T12" s="293"/>
      <c r="U12" s="293"/>
      <c r="V12" s="294"/>
    </row>
    <row r="13" spans="1:22" ht="76.5" customHeight="1">
      <c r="A13" s="94"/>
      <c r="B13" s="193" t="s">
        <v>157</v>
      </c>
      <c r="C13" s="194"/>
      <c r="D13" s="195"/>
      <c r="E13" s="196" t="str">
        <f>VLOOKUP($E$5,[1]Sheet1!$B$2:$AZ$62,37,FALSE)</f>
        <v>Działanie koordynowane lokalnie</v>
      </c>
      <c r="F13" s="197"/>
      <c r="G13" s="197"/>
      <c r="H13" s="197"/>
      <c r="I13" s="197"/>
      <c r="J13" s="197"/>
      <c r="K13" s="197"/>
      <c r="L13" s="197"/>
      <c r="M13" s="197"/>
      <c r="N13" s="197"/>
      <c r="O13" s="197"/>
      <c r="P13" s="197"/>
      <c r="Q13" s="197"/>
      <c r="R13" s="197"/>
      <c r="S13" s="197"/>
      <c r="T13" s="197"/>
      <c r="U13" s="197"/>
      <c r="V13" s="198"/>
    </row>
    <row r="14" spans="1:22" ht="34.5" customHeight="1">
      <c r="A14" s="94"/>
      <c r="B14" s="288" t="s">
        <v>78</v>
      </c>
      <c r="C14" s="289"/>
      <c r="D14" s="289"/>
      <c r="E14" s="300">
        <f>ROUND(VLOOKUP('Ocena na podst. danych'!$C$1,[1]Sheet1!$B$2:$AZ$62,33,FALSE),-3)</f>
        <v>52000000</v>
      </c>
      <c r="F14" s="293"/>
      <c r="G14" s="293"/>
      <c r="H14" s="293"/>
      <c r="I14" s="293"/>
      <c r="J14" s="293"/>
      <c r="K14" s="293"/>
      <c r="L14" s="293"/>
      <c r="M14" s="293"/>
      <c r="N14" s="293"/>
      <c r="O14" s="293"/>
      <c r="P14" s="293"/>
      <c r="Q14" s="293"/>
      <c r="R14" s="293"/>
      <c r="S14" s="293"/>
      <c r="T14" s="293"/>
      <c r="U14" s="293"/>
      <c r="V14" s="294"/>
    </row>
    <row r="15" spans="1:22" ht="46.5" customHeight="1" thickBot="1">
      <c r="A15" s="94"/>
      <c r="B15" s="298" t="s">
        <v>79</v>
      </c>
      <c r="C15" s="299"/>
      <c r="D15" s="299"/>
      <c r="E15" s="301" t="str">
        <f>VLOOKUP('Ocena na podst. danych'!$C$1,[1]Sheet1!$B$2:$AZ$62,36,FALSE)</f>
        <v>Źródłem finansowania jest Resort Obrony Narodowej.</v>
      </c>
      <c r="F15" s="302"/>
      <c r="G15" s="302"/>
      <c r="H15" s="302"/>
      <c r="I15" s="302"/>
      <c r="J15" s="302"/>
      <c r="K15" s="302"/>
      <c r="L15" s="302"/>
      <c r="M15" s="302"/>
      <c r="N15" s="302"/>
      <c r="O15" s="302"/>
      <c r="P15" s="302"/>
      <c r="Q15" s="302"/>
      <c r="R15" s="302"/>
      <c r="S15" s="302"/>
      <c r="T15" s="302"/>
      <c r="U15" s="302"/>
      <c r="V15" s="303"/>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6" t="s">
        <v>65</v>
      </c>
      <c r="C17" s="267"/>
      <c r="D17" s="267"/>
      <c r="E17" s="267"/>
      <c r="F17" s="267"/>
      <c r="G17" s="267"/>
      <c r="H17" s="267"/>
      <c r="I17" s="267"/>
      <c r="J17" s="267"/>
      <c r="K17" s="267"/>
      <c r="L17" s="267"/>
      <c r="M17" s="267"/>
      <c r="N17" s="267"/>
      <c r="O17" s="267"/>
      <c r="P17" s="267"/>
      <c r="Q17" s="267"/>
      <c r="R17" s="267"/>
      <c r="S17" s="267"/>
      <c r="T17" s="267"/>
      <c r="U17" s="267"/>
      <c r="V17" s="268"/>
    </row>
    <row r="18" spans="1:22" ht="23.25" customHeight="1">
      <c r="A18" s="155" t="str">
        <f>VLOOKUP('Ocena na podst. danych'!$C$1,[1]Sheet1!$B$2:$AZ$62,2,FALSE)</f>
        <v>D8</v>
      </c>
      <c r="B18" s="256" t="s">
        <v>153</v>
      </c>
      <c r="C18" s="257"/>
      <c r="D18" s="257"/>
      <c r="E18" s="257"/>
      <c r="F18" s="257"/>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7" t="s">
        <v>66</v>
      </c>
      <c r="C19" s="228"/>
      <c r="D19" s="228"/>
      <c r="E19" s="258" t="s">
        <v>83</v>
      </c>
      <c r="F19" s="259"/>
      <c r="G19" s="259"/>
      <c r="H19" s="259"/>
      <c r="I19" s="259"/>
      <c r="J19" s="259"/>
      <c r="K19" s="259"/>
      <c r="L19" s="259"/>
      <c r="M19" s="259"/>
      <c r="N19" s="259"/>
      <c r="O19" s="259"/>
      <c r="P19" s="259"/>
      <c r="Q19" s="259"/>
      <c r="R19" s="259"/>
      <c r="S19" s="259"/>
      <c r="T19" s="259"/>
      <c r="U19" s="259"/>
      <c r="V19" s="260"/>
    </row>
    <row r="20" spans="1:22" ht="46.5" hidden="1" customHeight="1" outlineLevel="1">
      <c r="A20" s="94"/>
      <c r="B20" s="232" t="s">
        <v>81</v>
      </c>
      <c r="C20" s="233"/>
      <c r="D20" s="234"/>
      <c r="E20" s="235" t="s">
        <v>84</v>
      </c>
      <c r="F20" s="236"/>
      <c r="G20" s="236"/>
      <c r="H20" s="236"/>
      <c r="I20" s="236"/>
      <c r="J20" s="236"/>
      <c r="K20" s="236"/>
      <c r="L20" s="236"/>
      <c r="M20" s="236"/>
      <c r="N20" s="236"/>
      <c r="O20" s="236"/>
      <c r="P20" s="236"/>
      <c r="Q20" s="236"/>
      <c r="R20" s="236"/>
      <c r="S20" s="236"/>
      <c r="T20" s="236"/>
      <c r="U20" s="236"/>
      <c r="V20" s="237"/>
    </row>
    <row r="21" spans="1:22" ht="52.5" hidden="1" customHeight="1" outlineLevel="1">
      <c r="A21" s="94"/>
      <c r="B21" s="199" t="s">
        <v>82</v>
      </c>
      <c r="C21" s="200"/>
      <c r="D21" s="200"/>
      <c r="E21" s="201" t="s">
        <v>102</v>
      </c>
      <c r="F21" s="202"/>
      <c r="G21" s="202"/>
      <c r="H21" s="202"/>
      <c r="I21" s="202"/>
      <c r="J21" s="202"/>
      <c r="K21" s="202"/>
      <c r="L21" s="202"/>
      <c r="M21" s="202"/>
      <c r="N21" s="202"/>
      <c r="O21" s="202"/>
      <c r="P21" s="202"/>
      <c r="Q21" s="202"/>
      <c r="R21" s="202"/>
      <c r="S21" s="202"/>
      <c r="T21" s="202"/>
      <c r="U21" s="202"/>
      <c r="V21" s="203"/>
    </row>
    <row r="22" spans="1:22" ht="43.5" hidden="1" customHeight="1" outlineLevel="1">
      <c r="A22" s="94"/>
      <c r="B22" s="212" t="s">
        <v>67</v>
      </c>
      <c r="C22" s="213"/>
      <c r="D22" s="213"/>
      <c r="E22" s="218" t="s">
        <v>85</v>
      </c>
      <c r="F22" s="219"/>
      <c r="G22" s="219"/>
      <c r="H22" s="219"/>
      <c r="I22" s="219"/>
      <c r="J22" s="219"/>
      <c r="K22" s="219"/>
      <c r="L22" s="219"/>
      <c r="M22" s="219"/>
      <c r="N22" s="219"/>
      <c r="O22" s="219"/>
      <c r="P22" s="219"/>
      <c r="Q22" s="219"/>
      <c r="R22" s="219"/>
      <c r="S22" s="219"/>
      <c r="T22" s="219"/>
      <c r="U22" s="219"/>
      <c r="V22" s="220"/>
    </row>
    <row r="23" spans="1:22" ht="17.25" hidden="1" customHeight="1" outlineLevel="1">
      <c r="A23" s="94"/>
      <c r="B23" s="214"/>
      <c r="C23" s="215"/>
      <c r="D23" s="215"/>
      <c r="E23" s="89" t="s">
        <v>87</v>
      </c>
      <c r="F23" s="221" t="s">
        <v>97</v>
      </c>
      <c r="G23" s="221"/>
      <c r="H23" s="221"/>
      <c r="I23" s="221"/>
      <c r="J23" s="221"/>
      <c r="K23" s="221" t="s">
        <v>98</v>
      </c>
      <c r="L23" s="222"/>
      <c r="M23" s="58"/>
      <c r="N23" s="66"/>
      <c r="O23" s="66"/>
      <c r="P23" s="66"/>
      <c r="Q23" s="66"/>
      <c r="R23" s="66"/>
      <c r="S23" s="66"/>
      <c r="T23" s="66"/>
      <c r="U23" s="66"/>
      <c r="V23" s="59"/>
    </row>
    <row r="24" spans="1:22" ht="17.25" hidden="1" customHeight="1" outlineLevel="1">
      <c r="A24" s="94"/>
      <c r="B24" s="214"/>
      <c r="C24" s="215"/>
      <c r="D24" s="215"/>
      <c r="E24" s="90">
        <v>27</v>
      </c>
      <c r="F24" s="223" t="s">
        <v>90</v>
      </c>
      <c r="G24" s="223"/>
      <c r="H24" s="223"/>
      <c r="I24" s="223"/>
      <c r="J24" s="223"/>
      <c r="K24" s="240" t="s">
        <v>100</v>
      </c>
      <c r="L24" s="241"/>
      <c r="M24" s="58"/>
      <c r="N24" s="66"/>
      <c r="O24" s="66"/>
      <c r="P24" s="66"/>
      <c r="Q24" s="66"/>
      <c r="R24" s="66"/>
      <c r="S24" s="66"/>
      <c r="T24" s="66"/>
      <c r="U24" s="66"/>
      <c r="V24" s="59"/>
    </row>
    <row r="25" spans="1:22" ht="17.25" hidden="1" customHeight="1" outlineLevel="1">
      <c r="A25" s="94"/>
      <c r="B25" s="214"/>
      <c r="C25" s="215"/>
      <c r="D25" s="215"/>
      <c r="E25" s="90">
        <v>33</v>
      </c>
      <c r="F25" s="223" t="s">
        <v>91</v>
      </c>
      <c r="G25" s="223"/>
      <c r="H25" s="223"/>
      <c r="I25" s="223"/>
      <c r="J25" s="223"/>
      <c r="K25" s="240" t="s">
        <v>100</v>
      </c>
      <c r="L25" s="241"/>
      <c r="M25" s="58"/>
      <c r="N25" s="66"/>
      <c r="O25" s="66"/>
      <c r="P25" s="66"/>
      <c r="Q25" s="66"/>
      <c r="R25" s="66"/>
      <c r="S25" s="66"/>
      <c r="T25" s="66"/>
      <c r="U25" s="66"/>
      <c r="V25" s="59"/>
    </row>
    <row r="26" spans="1:22" ht="17.25" hidden="1" customHeight="1" outlineLevel="1">
      <c r="A26" s="94"/>
      <c r="B26" s="214"/>
      <c r="C26" s="215"/>
      <c r="D26" s="215"/>
      <c r="E26" s="90">
        <v>35</v>
      </c>
      <c r="F26" s="223" t="s">
        <v>92</v>
      </c>
      <c r="G26" s="223"/>
      <c r="H26" s="223"/>
      <c r="I26" s="223"/>
      <c r="J26" s="223"/>
      <c r="K26" s="240" t="s">
        <v>100</v>
      </c>
      <c r="L26" s="241"/>
      <c r="M26" s="58"/>
      <c r="N26" s="66"/>
      <c r="O26" s="66"/>
      <c r="P26" s="66"/>
      <c r="Q26" s="66"/>
      <c r="R26" s="66"/>
      <c r="S26" s="66"/>
      <c r="T26" s="66"/>
      <c r="U26" s="66"/>
      <c r="V26" s="59"/>
    </row>
    <row r="27" spans="1:22" ht="17.25" hidden="1" customHeight="1" outlineLevel="1">
      <c r="A27" s="94"/>
      <c r="B27" s="214"/>
      <c r="C27" s="215"/>
      <c r="D27" s="215"/>
      <c r="E27" s="90" t="s">
        <v>88</v>
      </c>
      <c r="F27" s="223" t="s">
        <v>93</v>
      </c>
      <c r="G27" s="223"/>
      <c r="H27" s="223"/>
      <c r="I27" s="223"/>
      <c r="J27" s="223"/>
      <c r="K27" s="240" t="s">
        <v>100</v>
      </c>
      <c r="L27" s="241"/>
      <c r="M27" s="58"/>
      <c r="N27" s="66"/>
      <c r="O27" s="66"/>
      <c r="P27" s="66"/>
      <c r="Q27" s="66"/>
      <c r="R27" s="66"/>
      <c r="S27" s="66"/>
      <c r="T27" s="66"/>
      <c r="U27" s="66"/>
      <c r="V27" s="59"/>
    </row>
    <row r="28" spans="1:22" ht="17.25" hidden="1" customHeight="1" outlineLevel="1">
      <c r="A28" s="94"/>
      <c r="B28" s="214"/>
      <c r="C28" s="215"/>
      <c r="D28" s="215"/>
      <c r="E28" s="90">
        <v>36</v>
      </c>
      <c r="F28" s="223" t="s">
        <v>94</v>
      </c>
      <c r="G28" s="223"/>
      <c r="H28" s="223"/>
      <c r="I28" s="223"/>
      <c r="J28" s="223"/>
      <c r="K28" s="240" t="s">
        <v>100</v>
      </c>
      <c r="L28" s="241"/>
      <c r="M28" s="58"/>
      <c r="N28" s="66"/>
      <c r="O28" s="66"/>
      <c r="P28" s="66"/>
      <c r="Q28" s="66"/>
      <c r="R28" s="66"/>
      <c r="S28" s="66"/>
      <c r="T28" s="66"/>
      <c r="U28" s="66"/>
      <c r="V28" s="59"/>
    </row>
    <row r="29" spans="1:22" ht="17.25" hidden="1" customHeight="1" outlineLevel="1">
      <c r="A29" s="94"/>
      <c r="B29" s="214"/>
      <c r="C29" s="215"/>
      <c r="D29" s="215"/>
      <c r="E29" s="90">
        <v>38</v>
      </c>
      <c r="F29" s="223" t="s">
        <v>95</v>
      </c>
      <c r="G29" s="223"/>
      <c r="H29" s="223"/>
      <c r="I29" s="223"/>
      <c r="J29" s="223"/>
      <c r="K29" s="240" t="s">
        <v>100</v>
      </c>
      <c r="L29" s="241"/>
      <c r="M29" s="58"/>
      <c r="N29" s="66"/>
      <c r="O29" s="66"/>
      <c r="P29" s="66"/>
      <c r="Q29" s="66"/>
      <c r="R29" s="66"/>
      <c r="S29" s="66"/>
      <c r="T29" s="66"/>
      <c r="U29" s="66"/>
      <c r="V29" s="59"/>
    </row>
    <row r="30" spans="1:22" ht="17.25" hidden="1" customHeight="1" outlineLevel="1">
      <c r="A30" s="94"/>
      <c r="B30" s="214"/>
      <c r="C30" s="215"/>
      <c r="D30" s="215"/>
      <c r="E30" s="90" t="s">
        <v>89</v>
      </c>
      <c r="F30" s="223" t="s">
        <v>96</v>
      </c>
      <c r="G30" s="223"/>
      <c r="H30" s="223"/>
      <c r="I30" s="223"/>
      <c r="J30" s="223"/>
      <c r="K30" s="240" t="s">
        <v>100</v>
      </c>
      <c r="L30" s="241"/>
      <c r="M30" s="58"/>
      <c r="N30" s="66"/>
      <c r="O30" s="66"/>
      <c r="P30" s="66"/>
      <c r="Q30" s="66"/>
      <c r="R30" s="66"/>
      <c r="S30" s="66"/>
      <c r="T30" s="66"/>
      <c r="U30" s="66"/>
      <c r="V30" s="59"/>
    </row>
    <row r="31" spans="1:22" ht="17.25" hidden="1" customHeight="1" outlineLevel="1">
      <c r="A31" s="94"/>
      <c r="B31" s="216"/>
      <c r="C31" s="217"/>
      <c r="D31" s="217"/>
      <c r="E31" s="91">
        <v>62</v>
      </c>
      <c r="F31" s="226" t="s">
        <v>99</v>
      </c>
      <c r="G31" s="226"/>
      <c r="H31" s="226"/>
      <c r="I31" s="226"/>
      <c r="J31" s="226"/>
      <c r="K31" s="240" t="s">
        <v>100</v>
      </c>
      <c r="L31" s="241"/>
      <c r="M31" s="60"/>
      <c r="N31" s="61"/>
      <c r="O31" s="61"/>
      <c r="P31" s="61"/>
      <c r="Q31" s="61"/>
      <c r="R31" s="61"/>
      <c r="S31" s="61"/>
      <c r="T31" s="61"/>
      <c r="U31" s="61"/>
      <c r="V31" s="62"/>
    </row>
    <row r="32" spans="1:22" ht="31.5" hidden="1" customHeight="1" outlineLevel="1">
      <c r="A32" s="94"/>
      <c r="B32" s="199" t="s">
        <v>68</v>
      </c>
      <c r="C32" s="200"/>
      <c r="D32" s="200"/>
      <c r="E32" s="201" t="s">
        <v>101</v>
      </c>
      <c r="F32" s="202"/>
      <c r="G32" s="202"/>
      <c r="H32" s="202"/>
      <c r="I32" s="202"/>
      <c r="J32" s="202"/>
      <c r="K32" s="202"/>
      <c r="L32" s="202"/>
      <c r="M32" s="202"/>
      <c r="N32" s="202"/>
      <c r="O32" s="202"/>
      <c r="P32" s="202"/>
      <c r="Q32" s="202"/>
      <c r="R32" s="202"/>
      <c r="S32" s="202"/>
      <c r="T32" s="202"/>
      <c r="U32" s="202"/>
      <c r="V32" s="203"/>
    </row>
    <row r="33" spans="1:22" ht="59.25" hidden="1" customHeight="1" outlineLevel="1" thickBot="1">
      <c r="A33" s="94"/>
      <c r="B33" s="204" t="s">
        <v>69</v>
      </c>
      <c r="C33" s="205"/>
      <c r="D33" s="205"/>
      <c r="E33" s="206" t="s">
        <v>86</v>
      </c>
      <c r="F33" s="207"/>
      <c r="G33" s="207"/>
      <c r="H33" s="207"/>
      <c r="I33" s="207"/>
      <c r="J33" s="207"/>
      <c r="K33" s="207"/>
      <c r="L33" s="207"/>
      <c r="M33" s="207"/>
      <c r="N33" s="207"/>
      <c r="O33" s="207"/>
      <c r="P33" s="207"/>
      <c r="Q33" s="207"/>
      <c r="R33" s="207"/>
      <c r="S33" s="207"/>
      <c r="T33" s="207"/>
      <c r="U33" s="207"/>
      <c r="V33" s="208"/>
    </row>
    <row r="34" spans="1:22" hidden="1">
      <c r="A34" s="94"/>
      <c r="B34" s="94"/>
      <c r="C34" s="94"/>
      <c r="D34" s="94"/>
      <c r="E34" s="254"/>
      <c r="F34" s="255"/>
      <c r="G34" s="255"/>
      <c r="H34" s="255"/>
      <c r="I34" s="255"/>
      <c r="J34" s="255"/>
      <c r="K34" s="255"/>
      <c r="L34" s="255"/>
      <c r="M34" s="255"/>
      <c r="N34" s="255"/>
      <c r="O34" s="255"/>
      <c r="P34" s="255"/>
      <c r="Q34" s="255"/>
      <c r="R34" s="255"/>
      <c r="S34" s="255"/>
      <c r="T34" s="255"/>
      <c r="U34" s="255"/>
      <c r="V34" s="255"/>
    </row>
    <row r="35" spans="1:22" ht="74.25" hidden="1" customHeight="1" outlineLevel="1" thickBot="1">
      <c r="A35" s="94"/>
      <c r="B35" s="227" t="s">
        <v>66</v>
      </c>
      <c r="C35" s="228"/>
      <c r="D35" s="228"/>
      <c r="E35" s="229" t="s">
        <v>103</v>
      </c>
      <c r="F35" s="230"/>
      <c r="G35" s="230"/>
      <c r="H35" s="230"/>
      <c r="I35" s="230"/>
      <c r="J35" s="230"/>
      <c r="K35" s="230"/>
      <c r="L35" s="230"/>
      <c r="M35" s="230"/>
      <c r="N35" s="230"/>
      <c r="O35" s="230"/>
      <c r="P35" s="230"/>
      <c r="Q35" s="230"/>
      <c r="R35" s="230"/>
      <c r="S35" s="230"/>
      <c r="T35" s="230"/>
      <c r="U35" s="230"/>
      <c r="V35" s="231"/>
    </row>
    <row r="36" spans="1:22" ht="46.5" hidden="1" customHeight="1" outlineLevel="1">
      <c r="A36" s="94"/>
      <c r="B36" s="232" t="s">
        <v>81</v>
      </c>
      <c r="C36" s="233"/>
      <c r="D36" s="234"/>
      <c r="E36" s="235" t="s">
        <v>104</v>
      </c>
      <c r="F36" s="236"/>
      <c r="G36" s="236"/>
      <c r="H36" s="236"/>
      <c r="I36" s="236"/>
      <c r="J36" s="236"/>
      <c r="K36" s="236"/>
      <c r="L36" s="236"/>
      <c r="M36" s="236"/>
      <c r="N36" s="236"/>
      <c r="O36" s="236"/>
      <c r="P36" s="236"/>
      <c r="Q36" s="236"/>
      <c r="R36" s="236"/>
      <c r="S36" s="236"/>
      <c r="T36" s="236"/>
      <c r="U36" s="236"/>
      <c r="V36" s="237"/>
    </row>
    <row r="37" spans="1:22" ht="105.75" hidden="1" customHeight="1" outlineLevel="1">
      <c r="A37" s="94"/>
      <c r="B37" s="199" t="s">
        <v>82</v>
      </c>
      <c r="C37" s="200"/>
      <c r="D37" s="200"/>
      <c r="E37" s="201" t="s">
        <v>105</v>
      </c>
      <c r="F37" s="238"/>
      <c r="G37" s="238"/>
      <c r="H37" s="238"/>
      <c r="I37" s="238"/>
      <c r="J37" s="238"/>
      <c r="K37" s="238"/>
      <c r="L37" s="238"/>
      <c r="M37" s="238"/>
      <c r="N37" s="238"/>
      <c r="O37" s="238"/>
      <c r="P37" s="238"/>
      <c r="Q37" s="238"/>
      <c r="R37" s="238"/>
      <c r="S37" s="238"/>
      <c r="T37" s="238"/>
      <c r="U37" s="238"/>
      <c r="V37" s="239"/>
    </row>
    <row r="38" spans="1:22" ht="43.5" hidden="1" customHeight="1" outlineLevel="1">
      <c r="A38" s="94"/>
      <c r="B38" s="212" t="s">
        <v>67</v>
      </c>
      <c r="C38" s="213"/>
      <c r="D38" s="213"/>
      <c r="E38" s="218" t="s">
        <v>85</v>
      </c>
      <c r="F38" s="219"/>
      <c r="G38" s="219"/>
      <c r="H38" s="219"/>
      <c r="I38" s="219"/>
      <c r="J38" s="219"/>
      <c r="K38" s="219"/>
      <c r="L38" s="219"/>
      <c r="M38" s="219"/>
      <c r="N38" s="219"/>
      <c r="O38" s="219"/>
      <c r="P38" s="219"/>
      <c r="Q38" s="219"/>
      <c r="R38" s="219"/>
      <c r="S38" s="219"/>
      <c r="T38" s="219"/>
      <c r="U38" s="219"/>
      <c r="V38" s="220"/>
    </row>
    <row r="39" spans="1:22" ht="17.25" hidden="1" customHeight="1" outlineLevel="1">
      <c r="A39" s="94"/>
      <c r="B39" s="214"/>
      <c r="C39" s="215"/>
      <c r="D39" s="215"/>
      <c r="E39" s="89" t="s">
        <v>87</v>
      </c>
      <c r="F39" s="221" t="s">
        <v>97</v>
      </c>
      <c r="G39" s="221"/>
      <c r="H39" s="221"/>
      <c r="I39" s="221"/>
      <c r="J39" s="221"/>
      <c r="K39" s="221" t="s">
        <v>98</v>
      </c>
      <c r="L39" s="222"/>
      <c r="M39" s="58"/>
      <c r="N39" s="120"/>
      <c r="O39" s="120"/>
      <c r="P39" s="120"/>
      <c r="Q39" s="120"/>
      <c r="R39" s="120"/>
      <c r="S39" s="120"/>
      <c r="T39" s="120"/>
      <c r="U39" s="120"/>
      <c r="V39" s="59"/>
    </row>
    <row r="40" spans="1:22" ht="17.25" hidden="1" customHeight="1" outlineLevel="1">
      <c r="A40" s="94"/>
      <c r="B40" s="214"/>
      <c r="C40" s="215"/>
      <c r="D40" s="215"/>
      <c r="E40" s="90">
        <v>27</v>
      </c>
      <c r="F40" s="223" t="s">
        <v>90</v>
      </c>
      <c r="G40" s="223"/>
      <c r="H40" s="223"/>
      <c r="I40" s="223"/>
      <c r="J40" s="223"/>
      <c r="K40" s="224" t="s">
        <v>106</v>
      </c>
      <c r="L40" s="225"/>
      <c r="M40" s="122"/>
      <c r="N40" s="123"/>
      <c r="O40" s="123"/>
      <c r="P40" s="120"/>
      <c r="Q40" s="120"/>
      <c r="R40" s="120"/>
      <c r="S40" s="120"/>
      <c r="T40" s="120"/>
      <c r="U40" s="120"/>
      <c r="V40" s="59"/>
    </row>
    <row r="41" spans="1:22" ht="17.25" hidden="1" customHeight="1" outlineLevel="1">
      <c r="A41" s="94"/>
      <c r="B41" s="214"/>
      <c r="C41" s="215"/>
      <c r="D41" s="215"/>
      <c r="E41" s="90">
        <v>33</v>
      </c>
      <c r="F41" s="223" t="s">
        <v>91</v>
      </c>
      <c r="G41" s="223"/>
      <c r="H41" s="223"/>
      <c r="I41" s="223"/>
      <c r="J41" s="223"/>
      <c r="K41" s="224" t="s">
        <v>106</v>
      </c>
      <c r="L41" s="225"/>
      <c r="M41" s="122"/>
      <c r="N41" s="123"/>
      <c r="O41" s="123"/>
      <c r="P41" s="120"/>
      <c r="Q41" s="120"/>
      <c r="R41" s="120"/>
      <c r="S41" s="120"/>
      <c r="T41" s="120"/>
      <c r="U41" s="120"/>
      <c r="V41" s="59"/>
    </row>
    <row r="42" spans="1:22" ht="17.25" hidden="1" customHeight="1" outlineLevel="1">
      <c r="A42" s="94"/>
      <c r="B42" s="214"/>
      <c r="C42" s="215"/>
      <c r="D42" s="215"/>
      <c r="E42" s="90">
        <v>35</v>
      </c>
      <c r="F42" s="223" t="s">
        <v>92</v>
      </c>
      <c r="G42" s="223"/>
      <c r="H42" s="223"/>
      <c r="I42" s="223"/>
      <c r="J42" s="223"/>
      <c r="K42" s="224" t="s">
        <v>106</v>
      </c>
      <c r="L42" s="225"/>
      <c r="M42" s="122"/>
      <c r="N42" s="123"/>
      <c r="O42" s="123"/>
      <c r="P42" s="120"/>
      <c r="Q42" s="120"/>
      <c r="R42" s="120"/>
      <c r="S42" s="120"/>
      <c r="T42" s="120"/>
      <c r="U42" s="120"/>
      <c r="V42" s="59"/>
    </row>
    <row r="43" spans="1:22" ht="17.25" hidden="1" customHeight="1" outlineLevel="1">
      <c r="A43" s="94"/>
      <c r="B43" s="214"/>
      <c r="C43" s="215"/>
      <c r="D43" s="215"/>
      <c r="E43" s="90" t="s">
        <v>88</v>
      </c>
      <c r="F43" s="223" t="s">
        <v>93</v>
      </c>
      <c r="G43" s="223"/>
      <c r="H43" s="223"/>
      <c r="I43" s="223"/>
      <c r="J43" s="223"/>
      <c r="K43" s="224" t="s">
        <v>106</v>
      </c>
      <c r="L43" s="225"/>
      <c r="M43" s="58"/>
      <c r="N43" s="120"/>
      <c r="O43" s="120"/>
      <c r="P43" s="120"/>
      <c r="Q43" s="120"/>
      <c r="R43" s="120"/>
      <c r="S43" s="120"/>
      <c r="T43" s="120"/>
      <c r="U43" s="120"/>
      <c r="V43" s="59"/>
    </row>
    <row r="44" spans="1:22" ht="17.25" hidden="1" customHeight="1" outlineLevel="1">
      <c r="A44" s="94"/>
      <c r="B44" s="214"/>
      <c r="C44" s="215"/>
      <c r="D44" s="215"/>
      <c r="E44" s="90">
        <v>36</v>
      </c>
      <c r="F44" s="223" t="s">
        <v>94</v>
      </c>
      <c r="G44" s="223"/>
      <c r="H44" s="223"/>
      <c r="I44" s="223"/>
      <c r="J44" s="223"/>
      <c r="K44" s="224" t="s">
        <v>106</v>
      </c>
      <c r="L44" s="225"/>
      <c r="M44" s="58"/>
      <c r="N44" s="120"/>
      <c r="O44" s="120"/>
      <c r="P44" s="120"/>
      <c r="Q44" s="120"/>
      <c r="R44" s="120"/>
      <c r="S44" s="120"/>
      <c r="T44" s="120"/>
      <c r="U44" s="120"/>
      <c r="V44" s="59"/>
    </row>
    <row r="45" spans="1:22" ht="17.25" hidden="1" customHeight="1" outlineLevel="1">
      <c r="A45" s="94"/>
      <c r="B45" s="214"/>
      <c r="C45" s="215"/>
      <c r="D45" s="215"/>
      <c r="E45" s="90">
        <v>38</v>
      </c>
      <c r="F45" s="223" t="s">
        <v>95</v>
      </c>
      <c r="G45" s="223"/>
      <c r="H45" s="223"/>
      <c r="I45" s="223"/>
      <c r="J45" s="223"/>
      <c r="K45" s="224" t="s">
        <v>106</v>
      </c>
      <c r="L45" s="225"/>
      <c r="M45" s="58"/>
      <c r="N45" s="120"/>
      <c r="O45" s="120"/>
      <c r="P45" s="120"/>
      <c r="Q45" s="120"/>
      <c r="R45" s="120"/>
      <c r="S45" s="120"/>
      <c r="T45" s="120"/>
      <c r="U45" s="120"/>
      <c r="V45" s="59"/>
    </row>
    <row r="46" spans="1:22" ht="17.25" hidden="1" customHeight="1" outlineLevel="1">
      <c r="A46" s="94"/>
      <c r="B46" s="214"/>
      <c r="C46" s="215"/>
      <c r="D46" s="215"/>
      <c r="E46" s="90" t="s">
        <v>89</v>
      </c>
      <c r="F46" s="223" t="s">
        <v>96</v>
      </c>
      <c r="G46" s="223"/>
      <c r="H46" s="223"/>
      <c r="I46" s="223"/>
      <c r="J46" s="223"/>
      <c r="K46" s="224" t="s">
        <v>106</v>
      </c>
      <c r="L46" s="225"/>
      <c r="M46" s="58"/>
      <c r="N46" s="120"/>
      <c r="O46" s="120"/>
      <c r="P46" s="120"/>
      <c r="Q46" s="120"/>
      <c r="R46" s="120"/>
      <c r="S46" s="120"/>
      <c r="T46" s="120"/>
      <c r="U46" s="120"/>
      <c r="V46" s="59"/>
    </row>
    <row r="47" spans="1:22" ht="17.25" hidden="1" customHeight="1" outlineLevel="1">
      <c r="A47" s="94"/>
      <c r="B47" s="216"/>
      <c r="C47" s="217"/>
      <c r="D47" s="217"/>
      <c r="E47" s="91">
        <v>62</v>
      </c>
      <c r="F47" s="226" t="s">
        <v>99</v>
      </c>
      <c r="G47" s="226"/>
      <c r="H47" s="226"/>
      <c r="I47" s="226"/>
      <c r="J47" s="226"/>
      <c r="K47" s="252" t="s">
        <v>106</v>
      </c>
      <c r="L47" s="253"/>
      <c r="M47" s="60"/>
      <c r="N47" s="121"/>
      <c r="O47" s="121"/>
      <c r="P47" s="121"/>
      <c r="Q47" s="121"/>
      <c r="R47" s="121"/>
      <c r="S47" s="121"/>
      <c r="T47" s="121"/>
      <c r="U47" s="121"/>
      <c r="V47" s="62"/>
    </row>
    <row r="48" spans="1:22" ht="31.5" hidden="1" customHeight="1" outlineLevel="1">
      <c r="A48" s="94"/>
      <c r="B48" s="199" t="s">
        <v>68</v>
      </c>
      <c r="C48" s="200"/>
      <c r="D48" s="200"/>
      <c r="E48" s="251" t="s">
        <v>101</v>
      </c>
      <c r="F48" s="242"/>
      <c r="G48" s="242"/>
      <c r="H48" s="242"/>
      <c r="I48" s="242"/>
      <c r="J48" s="242"/>
      <c r="K48" s="242"/>
      <c r="L48" s="242"/>
      <c r="M48" s="202"/>
      <c r="N48" s="202"/>
      <c r="O48" s="202"/>
      <c r="P48" s="202"/>
      <c r="Q48" s="202"/>
      <c r="R48" s="202"/>
      <c r="S48" s="202"/>
      <c r="T48" s="202"/>
      <c r="U48" s="202"/>
      <c r="V48" s="203"/>
    </row>
    <row r="49" spans="1:22" ht="59.25" hidden="1" customHeight="1" outlineLevel="1" thickBot="1">
      <c r="A49" s="94"/>
      <c r="B49" s="204" t="s">
        <v>69</v>
      </c>
      <c r="C49" s="205"/>
      <c r="D49" s="205"/>
      <c r="E49" s="206" t="s">
        <v>86</v>
      </c>
      <c r="F49" s="207"/>
      <c r="G49" s="207"/>
      <c r="H49" s="207"/>
      <c r="I49" s="207"/>
      <c r="J49" s="207"/>
      <c r="K49" s="207"/>
      <c r="L49" s="207"/>
      <c r="M49" s="207"/>
      <c r="N49" s="207"/>
      <c r="O49" s="207"/>
      <c r="P49" s="207"/>
      <c r="Q49" s="207"/>
      <c r="R49" s="207"/>
      <c r="S49" s="207"/>
      <c r="T49" s="207"/>
      <c r="U49" s="207"/>
      <c r="V49" s="208"/>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7" t="s">
        <v>66</v>
      </c>
      <c r="C51" s="228"/>
      <c r="D51" s="228"/>
      <c r="E51" s="229" t="s">
        <v>107</v>
      </c>
      <c r="F51" s="230"/>
      <c r="G51" s="230"/>
      <c r="H51" s="230"/>
      <c r="I51" s="230"/>
      <c r="J51" s="230"/>
      <c r="K51" s="230"/>
      <c r="L51" s="230"/>
      <c r="M51" s="230"/>
      <c r="N51" s="230"/>
      <c r="O51" s="230"/>
      <c r="P51" s="230"/>
      <c r="Q51" s="230"/>
      <c r="R51" s="230"/>
      <c r="S51" s="230"/>
      <c r="T51" s="230"/>
      <c r="U51" s="230"/>
      <c r="V51" s="231"/>
    </row>
    <row r="52" spans="1:22" ht="46.5" hidden="1" customHeight="1" outlineLevel="1">
      <c r="A52" s="94"/>
      <c r="B52" s="232" t="s">
        <v>81</v>
      </c>
      <c r="C52" s="233"/>
      <c r="D52" s="234"/>
      <c r="E52" s="235" t="s">
        <v>108</v>
      </c>
      <c r="F52" s="236"/>
      <c r="G52" s="236"/>
      <c r="H52" s="236"/>
      <c r="I52" s="236"/>
      <c r="J52" s="236"/>
      <c r="K52" s="236"/>
      <c r="L52" s="236"/>
      <c r="M52" s="236"/>
      <c r="N52" s="236"/>
      <c r="O52" s="236"/>
      <c r="P52" s="236"/>
      <c r="Q52" s="236"/>
      <c r="R52" s="236"/>
      <c r="S52" s="236"/>
      <c r="T52" s="236"/>
      <c r="U52" s="236"/>
      <c r="V52" s="237"/>
    </row>
    <row r="53" spans="1:22" ht="105.75" hidden="1" customHeight="1" outlineLevel="1">
      <c r="A53" s="94"/>
      <c r="B53" s="199" t="s">
        <v>82</v>
      </c>
      <c r="C53" s="200"/>
      <c r="D53" s="200"/>
      <c r="E53" s="201" t="s">
        <v>109</v>
      </c>
      <c r="F53" s="238"/>
      <c r="G53" s="238"/>
      <c r="H53" s="238"/>
      <c r="I53" s="238"/>
      <c r="J53" s="238"/>
      <c r="K53" s="238"/>
      <c r="L53" s="238"/>
      <c r="M53" s="238"/>
      <c r="N53" s="238"/>
      <c r="O53" s="238"/>
      <c r="P53" s="238"/>
      <c r="Q53" s="238"/>
      <c r="R53" s="238"/>
      <c r="S53" s="238"/>
      <c r="T53" s="238"/>
      <c r="U53" s="238"/>
      <c r="V53" s="239"/>
    </row>
    <row r="54" spans="1:22" ht="43.5" hidden="1" customHeight="1" outlineLevel="1">
      <c r="A54" s="94"/>
      <c r="B54" s="212" t="s">
        <v>67</v>
      </c>
      <c r="C54" s="213"/>
      <c r="D54" s="213"/>
      <c r="E54" s="218" t="s">
        <v>85</v>
      </c>
      <c r="F54" s="219"/>
      <c r="G54" s="219"/>
      <c r="H54" s="219"/>
      <c r="I54" s="219"/>
      <c r="J54" s="219"/>
      <c r="K54" s="219"/>
      <c r="L54" s="219"/>
      <c r="M54" s="219"/>
      <c r="N54" s="219"/>
      <c r="O54" s="219"/>
      <c r="P54" s="219"/>
      <c r="Q54" s="219"/>
      <c r="R54" s="219"/>
      <c r="S54" s="219"/>
      <c r="T54" s="219"/>
      <c r="U54" s="219"/>
      <c r="V54" s="220"/>
    </row>
    <row r="55" spans="1:22" ht="17.25" hidden="1" customHeight="1" outlineLevel="1">
      <c r="A55" s="94"/>
      <c r="B55" s="214"/>
      <c r="C55" s="215"/>
      <c r="D55" s="215"/>
      <c r="E55" s="89" t="s">
        <v>87</v>
      </c>
      <c r="F55" s="221" t="s">
        <v>97</v>
      </c>
      <c r="G55" s="221"/>
      <c r="H55" s="221"/>
      <c r="I55" s="221"/>
      <c r="J55" s="221"/>
      <c r="K55" s="221" t="s">
        <v>98</v>
      </c>
      <c r="L55" s="222"/>
      <c r="M55" s="58"/>
      <c r="N55" s="120"/>
      <c r="O55" s="120"/>
      <c r="P55" s="120"/>
      <c r="Q55" s="120"/>
      <c r="R55" s="120"/>
      <c r="S55" s="120"/>
      <c r="T55" s="120"/>
      <c r="U55" s="120"/>
      <c r="V55" s="59"/>
    </row>
    <row r="56" spans="1:22" ht="17.25" hidden="1" customHeight="1" outlineLevel="1">
      <c r="A56" s="94"/>
      <c r="B56" s="214"/>
      <c r="C56" s="215"/>
      <c r="D56" s="215"/>
      <c r="E56" s="90">
        <v>27</v>
      </c>
      <c r="F56" s="223" t="s">
        <v>90</v>
      </c>
      <c r="G56" s="223"/>
      <c r="H56" s="223"/>
      <c r="I56" s="223"/>
      <c r="J56" s="223"/>
      <c r="K56" s="240" t="s">
        <v>100</v>
      </c>
      <c r="L56" s="241"/>
      <c r="M56" s="58"/>
      <c r="N56" s="120"/>
      <c r="O56" s="120"/>
      <c r="P56" s="120"/>
      <c r="Q56" s="120"/>
      <c r="R56" s="120"/>
      <c r="S56" s="120"/>
      <c r="T56" s="120"/>
      <c r="U56" s="120"/>
      <c r="V56" s="59"/>
    </row>
    <row r="57" spans="1:22" ht="17.25" hidden="1" customHeight="1" outlineLevel="1">
      <c r="A57" s="94"/>
      <c r="B57" s="214"/>
      <c r="C57" s="215"/>
      <c r="D57" s="215"/>
      <c r="E57" s="90">
        <v>33</v>
      </c>
      <c r="F57" s="223" t="s">
        <v>91</v>
      </c>
      <c r="G57" s="223"/>
      <c r="H57" s="223"/>
      <c r="I57" s="223"/>
      <c r="J57" s="223"/>
      <c r="K57" s="240" t="s">
        <v>100</v>
      </c>
      <c r="L57" s="241"/>
      <c r="M57" s="58"/>
      <c r="N57" s="120"/>
      <c r="O57" s="120"/>
      <c r="P57" s="120"/>
      <c r="Q57" s="120"/>
      <c r="R57" s="120"/>
      <c r="S57" s="120"/>
      <c r="T57" s="120"/>
      <c r="U57" s="120"/>
      <c r="V57" s="59"/>
    </row>
    <row r="58" spans="1:22" ht="17.25" hidden="1" customHeight="1" outlineLevel="1">
      <c r="A58" s="94"/>
      <c r="B58" s="214"/>
      <c r="C58" s="215"/>
      <c r="D58" s="215"/>
      <c r="E58" s="90">
        <v>35</v>
      </c>
      <c r="F58" s="223" t="s">
        <v>92</v>
      </c>
      <c r="G58" s="223"/>
      <c r="H58" s="223"/>
      <c r="I58" s="223"/>
      <c r="J58" s="223"/>
      <c r="K58" s="240" t="s">
        <v>100</v>
      </c>
      <c r="L58" s="241"/>
      <c r="M58" s="58"/>
      <c r="N58" s="123"/>
      <c r="O58" s="123"/>
      <c r="P58" s="123"/>
      <c r="Q58" s="120"/>
      <c r="R58" s="120"/>
      <c r="S58" s="120"/>
      <c r="T58" s="120"/>
      <c r="U58" s="120"/>
      <c r="V58" s="59"/>
    </row>
    <row r="59" spans="1:22" ht="17.25" hidden="1" customHeight="1" outlineLevel="1">
      <c r="A59" s="94"/>
      <c r="B59" s="214"/>
      <c r="C59" s="215"/>
      <c r="D59" s="215"/>
      <c r="E59" s="90" t="s">
        <v>88</v>
      </c>
      <c r="F59" s="223" t="s">
        <v>93</v>
      </c>
      <c r="G59" s="223"/>
      <c r="H59" s="223"/>
      <c r="I59" s="223"/>
      <c r="J59" s="223"/>
      <c r="K59" s="240" t="s">
        <v>100</v>
      </c>
      <c r="L59" s="241"/>
      <c r="M59" s="58"/>
      <c r="N59" s="120"/>
      <c r="O59" s="120"/>
      <c r="P59" s="120"/>
      <c r="Q59" s="120"/>
      <c r="R59" s="120"/>
      <c r="S59" s="120"/>
      <c r="T59" s="120"/>
      <c r="U59" s="120"/>
      <c r="V59" s="59"/>
    </row>
    <row r="60" spans="1:22" ht="17.25" hidden="1" customHeight="1" outlineLevel="1">
      <c r="A60" s="94"/>
      <c r="B60" s="214"/>
      <c r="C60" s="215"/>
      <c r="D60" s="215"/>
      <c r="E60" s="90">
        <v>36</v>
      </c>
      <c r="F60" s="223" t="s">
        <v>94</v>
      </c>
      <c r="G60" s="223"/>
      <c r="H60" s="223"/>
      <c r="I60" s="223"/>
      <c r="J60" s="223"/>
      <c r="K60" s="240" t="s">
        <v>100</v>
      </c>
      <c r="L60" s="241"/>
      <c r="M60" s="58"/>
      <c r="N60" s="120"/>
      <c r="O60" s="120"/>
      <c r="P60" s="120"/>
      <c r="Q60" s="120"/>
      <c r="R60" s="120"/>
      <c r="S60" s="120"/>
      <c r="T60" s="120"/>
      <c r="U60" s="120"/>
      <c r="V60" s="59"/>
    </row>
    <row r="61" spans="1:22" ht="17.25" hidden="1" customHeight="1" outlineLevel="1">
      <c r="A61" s="94"/>
      <c r="B61" s="214"/>
      <c r="C61" s="215"/>
      <c r="D61" s="215"/>
      <c r="E61" s="90">
        <v>38</v>
      </c>
      <c r="F61" s="223" t="s">
        <v>95</v>
      </c>
      <c r="G61" s="223"/>
      <c r="H61" s="223"/>
      <c r="I61" s="223"/>
      <c r="J61" s="223"/>
      <c r="K61" s="240" t="s">
        <v>100</v>
      </c>
      <c r="L61" s="241"/>
      <c r="M61" s="58"/>
      <c r="N61" s="120"/>
      <c r="O61" s="120"/>
      <c r="P61" s="120"/>
      <c r="Q61" s="120"/>
      <c r="R61" s="120"/>
      <c r="S61" s="120"/>
      <c r="T61" s="120"/>
      <c r="U61" s="120"/>
      <c r="V61" s="59"/>
    </row>
    <row r="62" spans="1:22" ht="17.25" hidden="1" customHeight="1" outlineLevel="1">
      <c r="A62" s="94"/>
      <c r="B62" s="214"/>
      <c r="C62" s="215"/>
      <c r="D62" s="215"/>
      <c r="E62" s="90" t="s">
        <v>89</v>
      </c>
      <c r="F62" s="223" t="s">
        <v>96</v>
      </c>
      <c r="G62" s="223"/>
      <c r="H62" s="223"/>
      <c r="I62" s="223"/>
      <c r="J62" s="223"/>
      <c r="K62" s="240" t="s">
        <v>100</v>
      </c>
      <c r="L62" s="241"/>
      <c r="M62" s="58"/>
      <c r="N62" s="120"/>
      <c r="O62" s="120"/>
      <c r="P62" s="120"/>
      <c r="Q62" s="120"/>
      <c r="R62" s="120"/>
      <c r="S62" s="120"/>
      <c r="T62" s="120"/>
      <c r="U62" s="120"/>
      <c r="V62" s="59"/>
    </row>
    <row r="63" spans="1:22" ht="17.25" hidden="1" customHeight="1" outlineLevel="1">
      <c r="A63" s="94"/>
      <c r="B63" s="216"/>
      <c r="C63" s="217"/>
      <c r="D63" s="217"/>
      <c r="E63" s="91">
        <v>62</v>
      </c>
      <c r="F63" s="226" t="s">
        <v>99</v>
      </c>
      <c r="G63" s="226"/>
      <c r="H63" s="226"/>
      <c r="I63" s="226"/>
      <c r="J63" s="226"/>
      <c r="K63" s="240" t="s">
        <v>100</v>
      </c>
      <c r="L63" s="241"/>
      <c r="M63" s="60"/>
      <c r="N63" s="121"/>
      <c r="O63" s="121"/>
      <c r="P63" s="121"/>
      <c r="Q63" s="121"/>
      <c r="R63" s="121"/>
      <c r="S63" s="121"/>
      <c r="T63" s="121"/>
      <c r="U63" s="121"/>
      <c r="V63" s="62"/>
    </row>
    <row r="64" spans="1:22" ht="31.5" hidden="1" customHeight="1" outlineLevel="1">
      <c r="A64" s="94"/>
      <c r="B64" s="199" t="s">
        <v>68</v>
      </c>
      <c r="C64" s="200"/>
      <c r="D64" s="200"/>
      <c r="E64" s="201" t="s">
        <v>101</v>
      </c>
      <c r="F64" s="202"/>
      <c r="G64" s="202"/>
      <c r="H64" s="202"/>
      <c r="I64" s="202"/>
      <c r="J64" s="202"/>
      <c r="K64" s="202"/>
      <c r="L64" s="202"/>
      <c r="M64" s="202"/>
      <c r="N64" s="202"/>
      <c r="O64" s="202"/>
      <c r="P64" s="202"/>
      <c r="Q64" s="202"/>
      <c r="R64" s="202"/>
      <c r="S64" s="202"/>
      <c r="T64" s="202"/>
      <c r="U64" s="202"/>
      <c r="V64" s="203"/>
    </row>
    <row r="65" spans="1:22" ht="59.25" hidden="1" customHeight="1" outlineLevel="1" thickBot="1">
      <c r="A65" s="94"/>
      <c r="B65" s="204" t="s">
        <v>69</v>
      </c>
      <c r="C65" s="205"/>
      <c r="D65" s="205"/>
      <c r="E65" s="206" t="s">
        <v>86</v>
      </c>
      <c r="F65" s="207"/>
      <c r="G65" s="207"/>
      <c r="H65" s="207"/>
      <c r="I65" s="207"/>
      <c r="J65" s="207"/>
      <c r="K65" s="207"/>
      <c r="L65" s="207"/>
      <c r="M65" s="207"/>
      <c r="N65" s="207"/>
      <c r="O65" s="207"/>
      <c r="P65" s="207"/>
      <c r="Q65" s="207"/>
      <c r="R65" s="207"/>
      <c r="S65" s="207"/>
      <c r="T65" s="207"/>
      <c r="U65" s="207"/>
      <c r="V65" s="208"/>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7" t="s">
        <v>66</v>
      </c>
      <c r="C67" s="228"/>
      <c r="D67" s="228"/>
      <c r="E67" s="229" t="s">
        <v>110</v>
      </c>
      <c r="F67" s="230"/>
      <c r="G67" s="230"/>
      <c r="H67" s="230"/>
      <c r="I67" s="230"/>
      <c r="J67" s="230"/>
      <c r="K67" s="230"/>
      <c r="L67" s="230"/>
      <c r="M67" s="230"/>
      <c r="N67" s="230"/>
      <c r="O67" s="230"/>
      <c r="P67" s="230"/>
      <c r="Q67" s="230"/>
      <c r="R67" s="230"/>
      <c r="S67" s="230"/>
      <c r="T67" s="230"/>
      <c r="U67" s="230"/>
      <c r="V67" s="231"/>
    </row>
    <row r="68" spans="1:22" ht="46.5" hidden="1" customHeight="1" outlineLevel="1">
      <c r="A68" s="94"/>
      <c r="B68" s="232" t="s">
        <v>81</v>
      </c>
      <c r="C68" s="233"/>
      <c r="D68" s="234"/>
      <c r="E68" s="235" t="s">
        <v>111</v>
      </c>
      <c r="F68" s="236"/>
      <c r="G68" s="236"/>
      <c r="H68" s="236"/>
      <c r="I68" s="236"/>
      <c r="J68" s="236"/>
      <c r="K68" s="236"/>
      <c r="L68" s="236"/>
      <c r="M68" s="236"/>
      <c r="N68" s="236"/>
      <c r="O68" s="236"/>
      <c r="P68" s="236"/>
      <c r="Q68" s="236"/>
      <c r="R68" s="236"/>
      <c r="S68" s="236"/>
      <c r="T68" s="236"/>
      <c r="U68" s="236"/>
      <c r="V68" s="237"/>
    </row>
    <row r="69" spans="1:22" ht="105.75" hidden="1" customHeight="1" outlineLevel="1">
      <c r="A69" s="94"/>
      <c r="B69" s="199" t="s">
        <v>82</v>
      </c>
      <c r="C69" s="200"/>
      <c r="D69" s="200"/>
      <c r="E69" s="201" t="s">
        <v>112</v>
      </c>
      <c r="F69" s="238"/>
      <c r="G69" s="238"/>
      <c r="H69" s="238"/>
      <c r="I69" s="238"/>
      <c r="J69" s="238"/>
      <c r="K69" s="238"/>
      <c r="L69" s="238"/>
      <c r="M69" s="238"/>
      <c r="N69" s="238"/>
      <c r="O69" s="238"/>
      <c r="P69" s="238"/>
      <c r="Q69" s="238"/>
      <c r="R69" s="238"/>
      <c r="S69" s="238"/>
      <c r="T69" s="238"/>
      <c r="U69" s="238"/>
      <c r="V69" s="239"/>
    </row>
    <row r="70" spans="1:22" ht="43.5" hidden="1" customHeight="1" outlineLevel="1">
      <c r="A70" s="94"/>
      <c r="B70" s="212" t="s">
        <v>67</v>
      </c>
      <c r="C70" s="213"/>
      <c r="D70" s="213"/>
      <c r="E70" s="218" t="s">
        <v>85</v>
      </c>
      <c r="F70" s="219"/>
      <c r="G70" s="219"/>
      <c r="H70" s="219"/>
      <c r="I70" s="219"/>
      <c r="J70" s="219"/>
      <c r="K70" s="219"/>
      <c r="L70" s="219"/>
      <c r="M70" s="219"/>
      <c r="N70" s="219"/>
      <c r="O70" s="219"/>
      <c r="P70" s="219"/>
      <c r="Q70" s="219"/>
      <c r="R70" s="219"/>
      <c r="S70" s="219"/>
      <c r="T70" s="219"/>
      <c r="U70" s="219"/>
      <c r="V70" s="220"/>
    </row>
    <row r="71" spans="1:22" ht="17.25" hidden="1" customHeight="1" outlineLevel="1">
      <c r="A71" s="94"/>
      <c r="B71" s="214"/>
      <c r="C71" s="215"/>
      <c r="D71" s="215"/>
      <c r="E71" s="89" t="s">
        <v>87</v>
      </c>
      <c r="F71" s="221" t="s">
        <v>97</v>
      </c>
      <c r="G71" s="221"/>
      <c r="H71" s="221"/>
      <c r="I71" s="221"/>
      <c r="J71" s="221"/>
      <c r="K71" s="221" t="s">
        <v>98</v>
      </c>
      <c r="L71" s="222"/>
      <c r="M71" s="58"/>
      <c r="N71" s="120"/>
      <c r="O71" s="120"/>
      <c r="P71" s="120"/>
      <c r="Q71" s="120"/>
      <c r="R71" s="120"/>
      <c r="S71" s="120"/>
      <c r="T71" s="120"/>
      <c r="U71" s="120"/>
      <c r="V71" s="59"/>
    </row>
    <row r="72" spans="1:22" ht="17.25" hidden="1" customHeight="1" outlineLevel="1">
      <c r="A72" s="94"/>
      <c r="B72" s="214"/>
      <c r="C72" s="215"/>
      <c r="D72" s="215"/>
      <c r="E72" s="90">
        <v>27</v>
      </c>
      <c r="F72" s="223" t="s">
        <v>90</v>
      </c>
      <c r="G72" s="223"/>
      <c r="H72" s="223"/>
      <c r="I72" s="223"/>
      <c r="J72" s="223"/>
      <c r="K72" s="247" t="s">
        <v>113</v>
      </c>
      <c r="L72" s="248"/>
      <c r="M72" s="58"/>
      <c r="N72" s="120"/>
      <c r="O72" s="120"/>
      <c r="P72" s="120"/>
      <c r="Q72" s="120"/>
      <c r="R72" s="120"/>
      <c r="S72" s="120"/>
      <c r="T72" s="120"/>
      <c r="U72" s="120"/>
      <c r="V72" s="59"/>
    </row>
    <row r="73" spans="1:22" ht="17.25" hidden="1" customHeight="1" outlineLevel="1">
      <c r="A73" s="94"/>
      <c r="B73" s="214"/>
      <c r="C73" s="215"/>
      <c r="D73" s="215"/>
      <c r="E73" s="90">
        <v>33</v>
      </c>
      <c r="F73" s="223" t="s">
        <v>91</v>
      </c>
      <c r="G73" s="223"/>
      <c r="H73" s="223"/>
      <c r="I73" s="223"/>
      <c r="J73" s="223"/>
      <c r="K73" s="224" t="s">
        <v>114</v>
      </c>
      <c r="L73" s="225"/>
      <c r="M73" s="58"/>
      <c r="N73" s="120"/>
      <c r="O73" s="120"/>
      <c r="P73" s="120"/>
      <c r="Q73" s="120"/>
      <c r="R73" s="120"/>
      <c r="S73" s="120"/>
      <c r="T73" s="120"/>
      <c r="U73" s="120"/>
      <c r="V73" s="59"/>
    </row>
    <row r="74" spans="1:22" ht="17.25" hidden="1" customHeight="1" outlineLevel="1">
      <c r="A74" s="94"/>
      <c r="B74" s="214"/>
      <c r="C74" s="215"/>
      <c r="D74" s="215"/>
      <c r="E74" s="90">
        <v>35</v>
      </c>
      <c r="F74" s="223" t="s">
        <v>92</v>
      </c>
      <c r="G74" s="223"/>
      <c r="H74" s="223"/>
      <c r="I74" s="223"/>
      <c r="J74" s="223"/>
      <c r="K74" s="247" t="s">
        <v>113</v>
      </c>
      <c r="L74" s="248"/>
      <c r="M74" s="58"/>
      <c r="N74" s="120"/>
      <c r="O74" s="120"/>
      <c r="P74" s="120"/>
      <c r="Q74" s="120"/>
      <c r="R74" s="120"/>
      <c r="S74" s="120"/>
      <c r="T74" s="120"/>
      <c r="U74" s="120"/>
      <c r="V74" s="59"/>
    </row>
    <row r="75" spans="1:22" ht="17.25" hidden="1" customHeight="1" outlineLevel="1">
      <c r="A75" s="94"/>
      <c r="B75" s="214"/>
      <c r="C75" s="215"/>
      <c r="D75" s="215"/>
      <c r="E75" s="90" t="s">
        <v>88</v>
      </c>
      <c r="F75" s="223" t="s">
        <v>93</v>
      </c>
      <c r="G75" s="223"/>
      <c r="H75" s="223"/>
      <c r="I75" s="223"/>
      <c r="J75" s="223"/>
      <c r="K75" s="247" t="s">
        <v>113</v>
      </c>
      <c r="L75" s="248"/>
      <c r="M75" s="58"/>
      <c r="N75" s="120"/>
      <c r="O75" s="120"/>
      <c r="P75" s="120"/>
      <c r="Q75" s="120"/>
      <c r="R75" s="120"/>
      <c r="S75" s="120"/>
      <c r="T75" s="120"/>
      <c r="U75" s="120"/>
      <c r="V75" s="59"/>
    </row>
    <row r="76" spans="1:22" ht="17.25" hidden="1" customHeight="1" outlineLevel="1">
      <c r="A76" s="94"/>
      <c r="B76" s="214"/>
      <c r="C76" s="215"/>
      <c r="D76" s="215"/>
      <c r="E76" s="90">
        <v>36</v>
      </c>
      <c r="F76" s="223" t="s">
        <v>94</v>
      </c>
      <c r="G76" s="223"/>
      <c r="H76" s="223"/>
      <c r="I76" s="223"/>
      <c r="J76" s="223"/>
      <c r="K76" s="247" t="s">
        <v>113</v>
      </c>
      <c r="L76" s="248"/>
      <c r="M76" s="58"/>
      <c r="N76" s="120"/>
      <c r="O76" s="120"/>
      <c r="P76" s="120"/>
      <c r="Q76" s="120"/>
      <c r="R76" s="120"/>
      <c r="S76" s="120"/>
      <c r="T76" s="120"/>
      <c r="U76" s="120"/>
      <c r="V76" s="59"/>
    </row>
    <row r="77" spans="1:22" ht="17.25" hidden="1" customHeight="1" outlineLevel="1">
      <c r="A77" s="94"/>
      <c r="B77" s="214"/>
      <c r="C77" s="215"/>
      <c r="D77" s="215"/>
      <c r="E77" s="90">
        <v>38</v>
      </c>
      <c r="F77" s="223" t="s">
        <v>95</v>
      </c>
      <c r="G77" s="223"/>
      <c r="H77" s="223"/>
      <c r="I77" s="223"/>
      <c r="J77" s="223"/>
      <c r="K77" s="247" t="s">
        <v>113</v>
      </c>
      <c r="L77" s="248"/>
      <c r="M77" s="58"/>
      <c r="N77" s="120"/>
      <c r="O77" s="120"/>
      <c r="P77" s="120"/>
      <c r="Q77" s="120"/>
      <c r="R77" s="120"/>
      <c r="S77" s="120"/>
      <c r="T77" s="120"/>
      <c r="U77" s="120"/>
      <c r="V77" s="59"/>
    </row>
    <row r="78" spans="1:22" ht="17.25" hidden="1" customHeight="1" outlineLevel="1">
      <c r="A78" s="94"/>
      <c r="B78" s="214"/>
      <c r="C78" s="215"/>
      <c r="D78" s="215"/>
      <c r="E78" s="90" t="s">
        <v>89</v>
      </c>
      <c r="F78" s="223" t="s">
        <v>96</v>
      </c>
      <c r="G78" s="223"/>
      <c r="H78" s="223"/>
      <c r="I78" s="223"/>
      <c r="J78" s="223"/>
      <c r="K78" s="224" t="s">
        <v>114</v>
      </c>
      <c r="L78" s="225"/>
      <c r="M78" s="58"/>
      <c r="N78" s="120"/>
      <c r="O78" s="120"/>
      <c r="P78" s="120"/>
      <c r="Q78" s="120"/>
      <c r="R78" s="120"/>
      <c r="S78" s="120"/>
      <c r="T78" s="120"/>
      <c r="U78" s="120"/>
      <c r="V78" s="59"/>
    </row>
    <row r="79" spans="1:22" ht="17.25" hidden="1" customHeight="1" outlineLevel="1">
      <c r="A79" s="94"/>
      <c r="B79" s="216"/>
      <c r="C79" s="217"/>
      <c r="D79" s="217"/>
      <c r="E79" s="91">
        <v>62</v>
      </c>
      <c r="F79" s="226" t="s">
        <v>99</v>
      </c>
      <c r="G79" s="226"/>
      <c r="H79" s="226"/>
      <c r="I79" s="226"/>
      <c r="J79" s="226"/>
      <c r="K79" s="247" t="s">
        <v>113</v>
      </c>
      <c r="L79" s="248"/>
      <c r="M79" s="60"/>
      <c r="N79" s="121"/>
      <c r="O79" s="121"/>
      <c r="P79" s="121"/>
      <c r="Q79" s="121"/>
      <c r="R79" s="121"/>
      <c r="S79" s="121"/>
      <c r="T79" s="121"/>
      <c r="U79" s="121"/>
      <c r="V79" s="62"/>
    </row>
    <row r="80" spans="1:22" ht="31.5" hidden="1" customHeight="1" outlineLevel="1">
      <c r="A80" s="94"/>
      <c r="B80" s="199" t="s">
        <v>68</v>
      </c>
      <c r="C80" s="200"/>
      <c r="D80" s="200"/>
      <c r="E80" s="201" t="s">
        <v>101</v>
      </c>
      <c r="F80" s="202"/>
      <c r="G80" s="202"/>
      <c r="H80" s="202"/>
      <c r="I80" s="202"/>
      <c r="J80" s="202"/>
      <c r="K80" s="202"/>
      <c r="L80" s="202"/>
      <c r="M80" s="202"/>
      <c r="N80" s="202"/>
      <c r="O80" s="202"/>
      <c r="P80" s="202"/>
      <c r="Q80" s="202"/>
      <c r="R80" s="202"/>
      <c r="S80" s="202"/>
      <c r="T80" s="202"/>
      <c r="U80" s="202"/>
      <c r="V80" s="203"/>
    </row>
    <row r="81" spans="1:22" ht="59.25" hidden="1" customHeight="1" outlineLevel="1" thickBot="1">
      <c r="A81" s="94"/>
      <c r="B81" s="204" t="s">
        <v>69</v>
      </c>
      <c r="C81" s="205"/>
      <c r="D81" s="205"/>
      <c r="E81" s="206" t="s">
        <v>86</v>
      </c>
      <c r="F81" s="207"/>
      <c r="G81" s="207"/>
      <c r="H81" s="207"/>
      <c r="I81" s="207"/>
      <c r="J81" s="207"/>
      <c r="K81" s="207"/>
      <c r="L81" s="207"/>
      <c r="M81" s="207"/>
      <c r="N81" s="207"/>
      <c r="O81" s="207"/>
      <c r="P81" s="207"/>
      <c r="Q81" s="207"/>
      <c r="R81" s="207"/>
      <c r="S81" s="207"/>
      <c r="T81" s="207"/>
      <c r="U81" s="207"/>
      <c r="V81" s="208"/>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7" t="s">
        <v>66</v>
      </c>
      <c r="C83" s="228"/>
      <c r="D83" s="228"/>
      <c r="E83" s="229" t="s">
        <v>115</v>
      </c>
      <c r="F83" s="230"/>
      <c r="G83" s="230"/>
      <c r="H83" s="230"/>
      <c r="I83" s="230"/>
      <c r="J83" s="230"/>
      <c r="K83" s="230"/>
      <c r="L83" s="230"/>
      <c r="M83" s="230"/>
      <c r="N83" s="230"/>
      <c r="O83" s="230"/>
      <c r="P83" s="230"/>
      <c r="Q83" s="230"/>
      <c r="R83" s="230"/>
      <c r="S83" s="230"/>
      <c r="T83" s="230"/>
      <c r="U83" s="230"/>
      <c r="V83" s="231"/>
    </row>
    <row r="84" spans="1:22" ht="46.5" hidden="1" customHeight="1" outlineLevel="1">
      <c r="A84" s="94"/>
      <c r="B84" s="232" t="s">
        <v>81</v>
      </c>
      <c r="C84" s="233"/>
      <c r="D84" s="234"/>
      <c r="E84" s="235" t="s">
        <v>116</v>
      </c>
      <c r="F84" s="236"/>
      <c r="G84" s="236"/>
      <c r="H84" s="236"/>
      <c r="I84" s="236"/>
      <c r="J84" s="236"/>
      <c r="K84" s="236"/>
      <c r="L84" s="236"/>
      <c r="M84" s="236"/>
      <c r="N84" s="236"/>
      <c r="O84" s="236"/>
      <c r="P84" s="236"/>
      <c r="Q84" s="236"/>
      <c r="R84" s="236"/>
      <c r="S84" s="236"/>
      <c r="T84" s="236"/>
      <c r="U84" s="236"/>
      <c r="V84" s="237"/>
    </row>
    <row r="85" spans="1:22" ht="105.75" hidden="1" customHeight="1" outlineLevel="1">
      <c r="A85" s="94"/>
      <c r="B85" s="199" t="s">
        <v>82</v>
      </c>
      <c r="C85" s="200"/>
      <c r="D85" s="200"/>
      <c r="E85" s="201" t="s">
        <v>117</v>
      </c>
      <c r="F85" s="238"/>
      <c r="G85" s="238"/>
      <c r="H85" s="238"/>
      <c r="I85" s="238"/>
      <c r="J85" s="238"/>
      <c r="K85" s="238"/>
      <c r="L85" s="238"/>
      <c r="M85" s="238"/>
      <c r="N85" s="238"/>
      <c r="O85" s="238"/>
      <c r="P85" s="238"/>
      <c r="Q85" s="238"/>
      <c r="R85" s="238"/>
      <c r="S85" s="238"/>
      <c r="T85" s="238"/>
      <c r="U85" s="238"/>
      <c r="V85" s="239"/>
    </row>
    <row r="86" spans="1:22" ht="43.5" hidden="1" customHeight="1" outlineLevel="1">
      <c r="A86" s="94"/>
      <c r="B86" s="212" t="s">
        <v>67</v>
      </c>
      <c r="C86" s="213"/>
      <c r="D86" s="213"/>
      <c r="E86" s="218" t="s">
        <v>85</v>
      </c>
      <c r="F86" s="219"/>
      <c r="G86" s="219"/>
      <c r="H86" s="219"/>
      <c r="I86" s="219"/>
      <c r="J86" s="219"/>
      <c r="K86" s="219"/>
      <c r="L86" s="219"/>
      <c r="M86" s="219"/>
      <c r="N86" s="219"/>
      <c r="O86" s="219"/>
      <c r="P86" s="219"/>
      <c r="Q86" s="219"/>
      <c r="R86" s="219"/>
      <c r="S86" s="219"/>
      <c r="T86" s="219"/>
      <c r="U86" s="219"/>
      <c r="V86" s="220"/>
    </row>
    <row r="87" spans="1:22" ht="17.25" hidden="1" customHeight="1" outlineLevel="1">
      <c r="A87" s="94"/>
      <c r="B87" s="214"/>
      <c r="C87" s="215"/>
      <c r="D87" s="215"/>
      <c r="E87" s="89" t="s">
        <v>87</v>
      </c>
      <c r="F87" s="221" t="s">
        <v>97</v>
      </c>
      <c r="G87" s="221"/>
      <c r="H87" s="221"/>
      <c r="I87" s="221"/>
      <c r="J87" s="221"/>
      <c r="K87" s="221" t="s">
        <v>98</v>
      </c>
      <c r="L87" s="222"/>
      <c r="M87" s="58"/>
      <c r="N87" s="120"/>
      <c r="O87" s="120"/>
      <c r="P87" s="120"/>
      <c r="Q87" s="120"/>
      <c r="R87" s="120"/>
      <c r="S87" s="120"/>
      <c r="T87" s="120"/>
      <c r="U87" s="120"/>
      <c r="V87" s="59"/>
    </row>
    <row r="88" spans="1:22" ht="17.25" hidden="1" customHeight="1" outlineLevel="1">
      <c r="A88" s="94"/>
      <c r="B88" s="214"/>
      <c r="C88" s="215"/>
      <c r="D88" s="215"/>
      <c r="E88" s="90">
        <v>27</v>
      </c>
      <c r="F88" s="223" t="s">
        <v>90</v>
      </c>
      <c r="G88" s="223"/>
      <c r="H88" s="223"/>
      <c r="I88" s="223"/>
      <c r="J88" s="223"/>
      <c r="K88" s="240" t="s">
        <v>100</v>
      </c>
      <c r="L88" s="241"/>
      <c r="M88" s="58"/>
      <c r="N88" s="120"/>
      <c r="O88" s="120"/>
      <c r="P88" s="120"/>
      <c r="Q88" s="120"/>
      <c r="R88" s="120"/>
      <c r="S88" s="120"/>
      <c r="T88" s="120"/>
      <c r="U88" s="120"/>
      <c r="V88" s="59"/>
    </row>
    <row r="89" spans="1:22" ht="17.25" hidden="1" customHeight="1" outlineLevel="1">
      <c r="A89" s="94"/>
      <c r="B89" s="214"/>
      <c r="C89" s="215"/>
      <c r="D89" s="215"/>
      <c r="E89" s="90">
        <v>33</v>
      </c>
      <c r="F89" s="223" t="s">
        <v>91</v>
      </c>
      <c r="G89" s="223"/>
      <c r="H89" s="223"/>
      <c r="I89" s="223"/>
      <c r="J89" s="223"/>
      <c r="K89" s="240" t="s">
        <v>100</v>
      </c>
      <c r="L89" s="241"/>
      <c r="M89" s="58"/>
      <c r="N89" s="120"/>
      <c r="O89" s="120"/>
      <c r="P89" s="120"/>
      <c r="Q89" s="120"/>
      <c r="R89" s="120"/>
      <c r="S89" s="120"/>
      <c r="T89" s="120"/>
      <c r="U89" s="120"/>
      <c r="V89" s="59"/>
    </row>
    <row r="90" spans="1:22" ht="17.25" hidden="1" customHeight="1" outlineLevel="1">
      <c r="A90" s="94"/>
      <c r="B90" s="214"/>
      <c r="C90" s="215"/>
      <c r="D90" s="215"/>
      <c r="E90" s="90">
        <v>35</v>
      </c>
      <c r="F90" s="223" t="s">
        <v>92</v>
      </c>
      <c r="G90" s="223"/>
      <c r="H90" s="223"/>
      <c r="I90" s="223"/>
      <c r="J90" s="223"/>
      <c r="K90" s="240" t="s">
        <v>100</v>
      </c>
      <c r="L90" s="241"/>
      <c r="M90" s="58"/>
      <c r="N90" s="120"/>
      <c r="O90" s="120"/>
      <c r="P90" s="120"/>
      <c r="Q90" s="120"/>
      <c r="R90" s="120"/>
      <c r="S90" s="120"/>
      <c r="T90" s="120"/>
      <c r="U90" s="120"/>
      <c r="V90" s="59"/>
    </row>
    <row r="91" spans="1:22" ht="17.25" hidden="1" customHeight="1" outlineLevel="1">
      <c r="A91" s="94"/>
      <c r="B91" s="214"/>
      <c r="C91" s="215"/>
      <c r="D91" s="215"/>
      <c r="E91" s="90" t="s">
        <v>88</v>
      </c>
      <c r="F91" s="223" t="s">
        <v>93</v>
      </c>
      <c r="G91" s="223"/>
      <c r="H91" s="223"/>
      <c r="I91" s="223"/>
      <c r="J91" s="223"/>
      <c r="K91" s="240" t="s">
        <v>100</v>
      </c>
      <c r="L91" s="241"/>
      <c r="M91" s="58"/>
      <c r="N91" s="120"/>
      <c r="O91" s="120"/>
      <c r="P91" s="120"/>
      <c r="Q91" s="120"/>
      <c r="R91" s="120"/>
      <c r="S91" s="120"/>
      <c r="T91" s="120"/>
      <c r="U91" s="120"/>
      <c r="V91" s="59"/>
    </row>
    <row r="92" spans="1:22" ht="17.25" hidden="1" customHeight="1" outlineLevel="1">
      <c r="A92" s="94"/>
      <c r="B92" s="214"/>
      <c r="C92" s="215"/>
      <c r="D92" s="215"/>
      <c r="E92" s="90">
        <v>36</v>
      </c>
      <c r="F92" s="223" t="s">
        <v>94</v>
      </c>
      <c r="G92" s="223"/>
      <c r="H92" s="223"/>
      <c r="I92" s="223"/>
      <c r="J92" s="223"/>
      <c r="K92" s="240" t="s">
        <v>100</v>
      </c>
      <c r="L92" s="241"/>
      <c r="M92" s="58"/>
      <c r="O92" s="120"/>
      <c r="P92" s="120"/>
      <c r="Q92" s="120"/>
      <c r="R92" s="120"/>
      <c r="S92" s="120"/>
      <c r="T92" s="120"/>
      <c r="U92" s="120"/>
      <c r="V92" s="59"/>
    </row>
    <row r="93" spans="1:22" ht="17.25" hidden="1" customHeight="1" outlineLevel="1">
      <c r="A93" s="94"/>
      <c r="B93" s="214"/>
      <c r="C93" s="215"/>
      <c r="D93" s="215"/>
      <c r="E93" s="90">
        <v>38</v>
      </c>
      <c r="F93" s="223" t="s">
        <v>95</v>
      </c>
      <c r="G93" s="223"/>
      <c r="H93" s="223"/>
      <c r="I93" s="223"/>
      <c r="J93" s="223"/>
      <c r="K93" s="240" t="s">
        <v>100</v>
      </c>
      <c r="L93" s="241"/>
      <c r="M93" s="58"/>
      <c r="N93" s="120"/>
      <c r="O93" s="120"/>
      <c r="P93" s="120"/>
      <c r="Q93" s="120"/>
      <c r="R93" s="120"/>
      <c r="S93" s="120"/>
      <c r="T93" s="120"/>
      <c r="U93" s="120"/>
      <c r="V93" s="59"/>
    </row>
    <row r="94" spans="1:22" ht="17.25" hidden="1" customHeight="1" outlineLevel="1">
      <c r="A94" s="94"/>
      <c r="B94" s="214"/>
      <c r="C94" s="215"/>
      <c r="D94" s="215"/>
      <c r="E94" s="90" t="s">
        <v>89</v>
      </c>
      <c r="F94" s="223" t="s">
        <v>96</v>
      </c>
      <c r="G94" s="223"/>
      <c r="H94" s="223"/>
      <c r="I94" s="223"/>
      <c r="J94" s="223"/>
      <c r="K94" s="240" t="s">
        <v>100</v>
      </c>
      <c r="L94" s="241"/>
      <c r="M94" s="50" t="s">
        <v>118</v>
      </c>
      <c r="O94" s="120"/>
      <c r="P94" s="120"/>
      <c r="Q94" s="120"/>
      <c r="R94" s="120"/>
      <c r="S94" s="120"/>
      <c r="T94" s="120"/>
      <c r="U94" s="120"/>
      <c r="V94" s="59"/>
    </row>
    <row r="95" spans="1:22" ht="17.25" hidden="1" customHeight="1" outlineLevel="1">
      <c r="A95" s="94"/>
      <c r="B95" s="216"/>
      <c r="C95" s="217"/>
      <c r="D95" s="217"/>
      <c r="E95" s="91">
        <v>62</v>
      </c>
      <c r="F95" s="226" t="s">
        <v>99</v>
      </c>
      <c r="G95" s="226"/>
      <c r="H95" s="226"/>
      <c r="I95" s="226"/>
      <c r="J95" s="226"/>
      <c r="K95" s="247" t="s">
        <v>113</v>
      </c>
      <c r="L95" s="248"/>
      <c r="M95" s="60"/>
      <c r="N95" s="121"/>
      <c r="O95" s="121"/>
      <c r="P95" s="121"/>
      <c r="Q95" s="121"/>
      <c r="R95" s="121"/>
      <c r="S95" s="121"/>
      <c r="T95" s="121"/>
      <c r="U95" s="121"/>
      <c r="V95" s="62"/>
    </row>
    <row r="96" spans="1:22" ht="31.5" hidden="1" customHeight="1" outlineLevel="1">
      <c r="A96" s="94"/>
      <c r="B96" s="199" t="s">
        <v>68</v>
      </c>
      <c r="C96" s="200"/>
      <c r="D96" s="200"/>
      <c r="E96" s="201" t="s">
        <v>101</v>
      </c>
      <c r="F96" s="202"/>
      <c r="G96" s="202"/>
      <c r="H96" s="202"/>
      <c r="I96" s="202"/>
      <c r="J96" s="202"/>
      <c r="K96" s="242"/>
      <c r="L96" s="242"/>
      <c r="M96" s="202"/>
      <c r="N96" s="202"/>
      <c r="O96" s="202"/>
      <c r="P96" s="202"/>
      <c r="Q96" s="202"/>
      <c r="R96" s="202"/>
      <c r="S96" s="202"/>
      <c r="T96" s="202"/>
      <c r="U96" s="202"/>
      <c r="V96" s="203"/>
    </row>
    <row r="97" spans="1:22" ht="59.25" hidden="1" customHeight="1" outlineLevel="1" thickBot="1">
      <c r="A97" s="94"/>
      <c r="B97" s="204" t="s">
        <v>69</v>
      </c>
      <c r="C97" s="205"/>
      <c r="D97" s="205"/>
      <c r="E97" s="206" t="s">
        <v>86</v>
      </c>
      <c r="F97" s="207"/>
      <c r="G97" s="207"/>
      <c r="H97" s="207"/>
      <c r="I97" s="207"/>
      <c r="J97" s="207"/>
      <c r="K97" s="207"/>
      <c r="L97" s="207"/>
      <c r="M97" s="207"/>
      <c r="N97" s="207"/>
      <c r="O97" s="207"/>
      <c r="P97" s="207"/>
      <c r="Q97" s="207"/>
      <c r="R97" s="207"/>
      <c r="S97" s="207"/>
      <c r="T97" s="207"/>
      <c r="U97" s="207"/>
      <c r="V97" s="20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7" t="s">
        <v>66</v>
      </c>
      <c r="C99" s="228"/>
      <c r="D99" s="228"/>
      <c r="E99" s="229" t="s">
        <v>119</v>
      </c>
      <c r="F99" s="230"/>
      <c r="G99" s="230"/>
      <c r="H99" s="230"/>
      <c r="I99" s="230"/>
      <c r="J99" s="230"/>
      <c r="K99" s="230"/>
      <c r="L99" s="230"/>
      <c r="M99" s="230"/>
      <c r="N99" s="230"/>
      <c r="O99" s="230"/>
      <c r="P99" s="230"/>
      <c r="Q99" s="230"/>
      <c r="R99" s="230"/>
      <c r="S99" s="230"/>
      <c r="T99" s="230"/>
      <c r="U99" s="230"/>
      <c r="V99" s="231"/>
    </row>
    <row r="100" spans="1:22" ht="46.5" hidden="1" customHeight="1" outlineLevel="1">
      <c r="A100" s="94"/>
      <c r="B100" s="232" t="s">
        <v>81</v>
      </c>
      <c r="C100" s="233"/>
      <c r="D100" s="234"/>
      <c r="E100" s="235" t="s">
        <v>120</v>
      </c>
      <c r="F100" s="236"/>
      <c r="G100" s="236"/>
      <c r="H100" s="236"/>
      <c r="I100" s="236"/>
      <c r="J100" s="236"/>
      <c r="K100" s="236"/>
      <c r="L100" s="236"/>
      <c r="M100" s="236"/>
      <c r="N100" s="236"/>
      <c r="O100" s="236"/>
      <c r="P100" s="236"/>
      <c r="Q100" s="236"/>
      <c r="R100" s="236"/>
      <c r="S100" s="236"/>
      <c r="T100" s="236"/>
      <c r="U100" s="236"/>
      <c r="V100" s="237"/>
    </row>
    <row r="101" spans="1:22" ht="105.75" hidden="1" customHeight="1" outlineLevel="1">
      <c r="A101" s="94"/>
      <c r="B101" s="199" t="s">
        <v>82</v>
      </c>
      <c r="C101" s="200"/>
      <c r="D101" s="200"/>
      <c r="E101" s="201" t="s">
        <v>121</v>
      </c>
      <c r="F101" s="238"/>
      <c r="G101" s="238"/>
      <c r="H101" s="238"/>
      <c r="I101" s="238"/>
      <c r="J101" s="238"/>
      <c r="K101" s="238"/>
      <c r="L101" s="238"/>
      <c r="M101" s="238"/>
      <c r="N101" s="238"/>
      <c r="O101" s="238"/>
      <c r="P101" s="238"/>
      <c r="Q101" s="238"/>
      <c r="R101" s="238"/>
      <c r="S101" s="238"/>
      <c r="T101" s="238"/>
      <c r="U101" s="238"/>
      <c r="V101" s="239"/>
    </row>
    <row r="102" spans="1:22" ht="43.5" hidden="1" customHeight="1" outlineLevel="1">
      <c r="A102" s="94"/>
      <c r="B102" s="212" t="s">
        <v>67</v>
      </c>
      <c r="C102" s="213"/>
      <c r="D102" s="213"/>
      <c r="E102" s="218" t="s">
        <v>85</v>
      </c>
      <c r="F102" s="219"/>
      <c r="G102" s="219"/>
      <c r="H102" s="219"/>
      <c r="I102" s="219"/>
      <c r="J102" s="219"/>
      <c r="K102" s="219"/>
      <c r="L102" s="219"/>
      <c r="M102" s="219"/>
      <c r="N102" s="219"/>
      <c r="O102" s="219"/>
      <c r="P102" s="219"/>
      <c r="Q102" s="219"/>
      <c r="R102" s="219"/>
      <c r="S102" s="219"/>
      <c r="T102" s="219"/>
      <c r="U102" s="219"/>
      <c r="V102" s="220"/>
    </row>
    <row r="103" spans="1:22" ht="17.25" hidden="1" customHeight="1" outlineLevel="1">
      <c r="A103" s="94"/>
      <c r="B103" s="214"/>
      <c r="C103" s="215"/>
      <c r="D103" s="215"/>
      <c r="E103" s="89" t="s">
        <v>87</v>
      </c>
      <c r="F103" s="221" t="s">
        <v>97</v>
      </c>
      <c r="G103" s="221"/>
      <c r="H103" s="221"/>
      <c r="I103" s="221"/>
      <c r="J103" s="221"/>
      <c r="K103" s="221" t="s">
        <v>98</v>
      </c>
      <c r="L103" s="222"/>
      <c r="M103" s="58"/>
      <c r="N103" s="120"/>
      <c r="O103" s="120"/>
      <c r="P103" s="120"/>
      <c r="Q103" s="120"/>
      <c r="R103" s="120"/>
      <c r="S103" s="120"/>
      <c r="T103" s="120"/>
      <c r="U103" s="120"/>
      <c r="V103" s="59"/>
    </row>
    <row r="104" spans="1:22" ht="17.25" hidden="1" customHeight="1" outlineLevel="1">
      <c r="A104" s="94"/>
      <c r="B104" s="214"/>
      <c r="C104" s="215"/>
      <c r="D104" s="215"/>
      <c r="E104" s="90">
        <v>27</v>
      </c>
      <c r="F104" s="223" t="s">
        <v>90</v>
      </c>
      <c r="G104" s="223"/>
      <c r="H104" s="223"/>
      <c r="I104" s="223"/>
      <c r="J104" s="223"/>
      <c r="K104" s="240" t="s">
        <v>100</v>
      </c>
      <c r="L104" s="241"/>
      <c r="M104" s="58"/>
      <c r="N104" s="120"/>
      <c r="O104" s="120"/>
      <c r="P104" s="120"/>
      <c r="Q104" s="120"/>
      <c r="R104" s="120"/>
      <c r="S104" s="120"/>
      <c r="T104" s="120"/>
      <c r="U104" s="120"/>
      <c r="V104" s="59"/>
    </row>
    <row r="105" spans="1:22" ht="17.25" hidden="1" customHeight="1" outlineLevel="1">
      <c r="A105" s="94"/>
      <c r="B105" s="214"/>
      <c r="C105" s="215"/>
      <c r="D105" s="215"/>
      <c r="E105" s="90">
        <v>33</v>
      </c>
      <c r="F105" s="223" t="s">
        <v>91</v>
      </c>
      <c r="G105" s="223"/>
      <c r="H105" s="223"/>
      <c r="I105" s="223"/>
      <c r="J105" s="223"/>
      <c r="K105" s="240" t="s">
        <v>100</v>
      </c>
      <c r="L105" s="241"/>
      <c r="M105" s="58"/>
      <c r="N105" s="120"/>
      <c r="O105" s="120"/>
      <c r="P105" s="120"/>
      <c r="Q105" s="120"/>
      <c r="R105" s="120"/>
      <c r="S105" s="120"/>
      <c r="T105" s="120"/>
      <c r="U105" s="120"/>
      <c r="V105" s="59"/>
    </row>
    <row r="106" spans="1:22" ht="17.25" hidden="1" customHeight="1" outlineLevel="1">
      <c r="A106" s="94"/>
      <c r="B106" s="214"/>
      <c r="C106" s="215"/>
      <c r="D106" s="215"/>
      <c r="E106" s="90">
        <v>35</v>
      </c>
      <c r="F106" s="223" t="s">
        <v>92</v>
      </c>
      <c r="G106" s="223"/>
      <c r="H106" s="223"/>
      <c r="I106" s="223"/>
      <c r="J106" s="223"/>
      <c r="K106" s="240" t="s">
        <v>100</v>
      </c>
      <c r="L106" s="241"/>
      <c r="M106" s="58"/>
      <c r="N106" s="120"/>
      <c r="O106" s="120"/>
      <c r="P106" s="120"/>
      <c r="Q106" s="120"/>
      <c r="R106" s="120"/>
      <c r="S106" s="120"/>
      <c r="T106" s="120"/>
      <c r="U106" s="120"/>
      <c r="V106" s="59"/>
    </row>
    <row r="107" spans="1:22" ht="17.25" hidden="1" customHeight="1" outlineLevel="1">
      <c r="A107" s="94"/>
      <c r="B107" s="214"/>
      <c r="C107" s="215"/>
      <c r="D107" s="215"/>
      <c r="E107" s="90" t="s">
        <v>88</v>
      </c>
      <c r="F107" s="223" t="s">
        <v>93</v>
      </c>
      <c r="G107" s="223"/>
      <c r="H107" s="223"/>
      <c r="I107" s="223"/>
      <c r="J107" s="223"/>
      <c r="K107" s="240" t="s">
        <v>100</v>
      </c>
      <c r="L107" s="241"/>
      <c r="M107" s="58"/>
      <c r="N107" s="120"/>
      <c r="O107" s="120"/>
      <c r="P107" s="120"/>
      <c r="Q107" s="120"/>
      <c r="R107" s="120"/>
      <c r="S107" s="120"/>
      <c r="T107" s="120"/>
      <c r="U107" s="120"/>
      <c r="V107" s="59"/>
    </row>
    <row r="108" spans="1:22" ht="17.25" hidden="1" customHeight="1" outlineLevel="1">
      <c r="A108" s="94"/>
      <c r="B108" s="214"/>
      <c r="C108" s="215"/>
      <c r="D108" s="215"/>
      <c r="E108" s="90">
        <v>36</v>
      </c>
      <c r="F108" s="223" t="s">
        <v>94</v>
      </c>
      <c r="G108" s="223"/>
      <c r="H108" s="223"/>
      <c r="I108" s="223"/>
      <c r="J108" s="223"/>
      <c r="K108" s="247" t="s">
        <v>113</v>
      </c>
      <c r="L108" s="248"/>
      <c r="M108" s="58"/>
      <c r="N108" s="120"/>
      <c r="O108" s="120"/>
      <c r="P108" s="120"/>
      <c r="Q108" s="120"/>
      <c r="R108" s="120"/>
      <c r="S108" s="120"/>
      <c r="T108" s="120"/>
      <c r="U108" s="120"/>
      <c r="V108" s="59"/>
    </row>
    <row r="109" spans="1:22" ht="17.25" hidden="1" customHeight="1" outlineLevel="1">
      <c r="A109" s="94"/>
      <c r="B109" s="214"/>
      <c r="C109" s="215"/>
      <c r="D109" s="215"/>
      <c r="E109" s="90">
        <v>38</v>
      </c>
      <c r="F109" s="223" t="s">
        <v>95</v>
      </c>
      <c r="G109" s="223"/>
      <c r="H109" s="223"/>
      <c r="I109" s="223"/>
      <c r="J109" s="223"/>
      <c r="K109" s="240" t="s">
        <v>100</v>
      </c>
      <c r="L109" s="241"/>
      <c r="M109" s="58"/>
      <c r="N109" s="120"/>
      <c r="O109" s="120"/>
      <c r="P109" s="120"/>
      <c r="Q109" s="120"/>
      <c r="R109" s="120"/>
      <c r="S109" s="120"/>
      <c r="T109" s="120"/>
      <c r="U109" s="120"/>
      <c r="V109" s="59"/>
    </row>
    <row r="110" spans="1:22" ht="17.25" hidden="1" customHeight="1" outlineLevel="1">
      <c r="A110" s="94"/>
      <c r="B110" s="214"/>
      <c r="C110" s="215"/>
      <c r="D110" s="215"/>
      <c r="E110" s="90" t="s">
        <v>89</v>
      </c>
      <c r="F110" s="223" t="s">
        <v>96</v>
      </c>
      <c r="G110" s="223"/>
      <c r="H110" s="223"/>
      <c r="I110" s="223"/>
      <c r="J110" s="223"/>
      <c r="K110" s="240" t="s">
        <v>100</v>
      </c>
      <c r="L110" s="241"/>
      <c r="M110" s="58"/>
      <c r="N110" s="120"/>
      <c r="O110" s="120"/>
      <c r="P110" s="120"/>
      <c r="Q110" s="120"/>
      <c r="R110" s="120"/>
      <c r="S110" s="120"/>
      <c r="T110" s="120"/>
      <c r="U110" s="120"/>
      <c r="V110" s="59"/>
    </row>
    <row r="111" spans="1:22" ht="17.25" hidden="1" customHeight="1" outlineLevel="1">
      <c r="A111" s="94"/>
      <c r="B111" s="216"/>
      <c r="C111" s="217"/>
      <c r="D111" s="217"/>
      <c r="E111" s="91">
        <v>62</v>
      </c>
      <c r="F111" s="226" t="s">
        <v>99</v>
      </c>
      <c r="G111" s="226"/>
      <c r="H111" s="226"/>
      <c r="I111" s="226"/>
      <c r="J111" s="226"/>
      <c r="K111" s="249" t="s">
        <v>100</v>
      </c>
      <c r="L111" s="250"/>
      <c r="M111" s="60"/>
      <c r="N111" s="121"/>
      <c r="O111" s="121"/>
      <c r="P111" s="121"/>
      <c r="Q111" s="121"/>
      <c r="R111" s="121"/>
      <c r="S111" s="121"/>
      <c r="T111" s="121"/>
      <c r="U111" s="121"/>
      <c r="V111" s="62"/>
    </row>
    <row r="112" spans="1:22" ht="31.5" hidden="1" customHeight="1" outlineLevel="1">
      <c r="A112" s="94"/>
      <c r="B112" s="199" t="s">
        <v>68</v>
      </c>
      <c r="C112" s="200"/>
      <c r="D112" s="200"/>
      <c r="E112" s="201" t="s">
        <v>101</v>
      </c>
      <c r="F112" s="202"/>
      <c r="G112" s="202"/>
      <c r="H112" s="202"/>
      <c r="I112" s="202"/>
      <c r="J112" s="202"/>
      <c r="K112" s="242"/>
      <c r="L112" s="242"/>
      <c r="M112" s="202"/>
      <c r="N112" s="202"/>
      <c r="O112" s="202"/>
      <c r="P112" s="202"/>
      <c r="Q112" s="202"/>
      <c r="R112" s="202"/>
      <c r="S112" s="202"/>
      <c r="T112" s="202"/>
      <c r="U112" s="202"/>
      <c r="V112" s="203"/>
    </row>
    <row r="113" spans="1:22" ht="59.25" hidden="1" customHeight="1" outlineLevel="1" thickBot="1">
      <c r="A113" s="94"/>
      <c r="B113" s="204" t="s">
        <v>69</v>
      </c>
      <c r="C113" s="205"/>
      <c r="D113" s="205"/>
      <c r="E113" s="206" t="s">
        <v>86</v>
      </c>
      <c r="F113" s="207"/>
      <c r="G113" s="207"/>
      <c r="H113" s="207"/>
      <c r="I113" s="207"/>
      <c r="J113" s="207"/>
      <c r="K113" s="207"/>
      <c r="L113" s="207"/>
      <c r="M113" s="207"/>
      <c r="N113" s="207"/>
      <c r="O113" s="207"/>
      <c r="P113" s="207"/>
      <c r="Q113" s="207"/>
      <c r="R113" s="207"/>
      <c r="S113" s="207"/>
      <c r="T113" s="207"/>
      <c r="U113" s="207"/>
      <c r="V113" s="208"/>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7" t="s">
        <v>66</v>
      </c>
      <c r="C115" s="228"/>
      <c r="D115" s="228"/>
      <c r="E115" s="229" t="s">
        <v>122</v>
      </c>
      <c r="F115" s="230"/>
      <c r="G115" s="230"/>
      <c r="H115" s="230"/>
      <c r="I115" s="230"/>
      <c r="J115" s="230"/>
      <c r="K115" s="230"/>
      <c r="L115" s="230"/>
      <c r="M115" s="230"/>
      <c r="N115" s="230"/>
      <c r="O115" s="230"/>
      <c r="P115" s="230"/>
      <c r="Q115" s="230"/>
      <c r="R115" s="230"/>
      <c r="S115" s="230"/>
      <c r="T115" s="230"/>
      <c r="U115" s="230"/>
      <c r="V115" s="231"/>
    </row>
    <row r="116" spans="1:22" ht="46.5" hidden="1" customHeight="1" outlineLevel="1">
      <c r="A116" s="94"/>
      <c r="B116" s="232" t="s">
        <v>81</v>
      </c>
      <c r="C116" s="233"/>
      <c r="D116" s="234"/>
      <c r="E116" s="235" t="s">
        <v>123</v>
      </c>
      <c r="F116" s="236"/>
      <c r="G116" s="236"/>
      <c r="H116" s="236"/>
      <c r="I116" s="236"/>
      <c r="J116" s="236"/>
      <c r="K116" s="236"/>
      <c r="L116" s="236"/>
      <c r="M116" s="236"/>
      <c r="N116" s="236"/>
      <c r="O116" s="236"/>
      <c r="P116" s="236"/>
      <c r="Q116" s="236"/>
      <c r="R116" s="236"/>
      <c r="S116" s="236"/>
      <c r="T116" s="236"/>
      <c r="U116" s="236"/>
      <c r="V116" s="237"/>
    </row>
    <row r="117" spans="1:22" ht="105.75" hidden="1" customHeight="1" outlineLevel="1">
      <c r="A117" s="94"/>
      <c r="B117" s="199" t="s">
        <v>82</v>
      </c>
      <c r="C117" s="200"/>
      <c r="D117" s="200"/>
      <c r="E117" s="201" t="s">
        <v>124</v>
      </c>
      <c r="F117" s="238"/>
      <c r="G117" s="238"/>
      <c r="H117" s="238"/>
      <c r="I117" s="238"/>
      <c r="J117" s="238"/>
      <c r="K117" s="238"/>
      <c r="L117" s="238"/>
      <c r="M117" s="238"/>
      <c r="N117" s="238"/>
      <c r="O117" s="238"/>
      <c r="P117" s="238"/>
      <c r="Q117" s="238"/>
      <c r="R117" s="238"/>
      <c r="S117" s="238"/>
      <c r="T117" s="238"/>
      <c r="U117" s="238"/>
      <c r="V117" s="239"/>
    </row>
    <row r="118" spans="1:22" ht="43.5" hidden="1" customHeight="1" outlineLevel="1">
      <c r="A118" s="94"/>
      <c r="B118" s="212" t="s">
        <v>67</v>
      </c>
      <c r="C118" s="213"/>
      <c r="D118" s="213"/>
      <c r="E118" s="218" t="s">
        <v>85</v>
      </c>
      <c r="F118" s="219"/>
      <c r="G118" s="219"/>
      <c r="H118" s="219"/>
      <c r="I118" s="219"/>
      <c r="J118" s="219"/>
      <c r="K118" s="219"/>
      <c r="L118" s="219"/>
      <c r="M118" s="219"/>
      <c r="N118" s="219"/>
      <c r="O118" s="219"/>
      <c r="P118" s="219"/>
      <c r="Q118" s="219"/>
      <c r="R118" s="219"/>
      <c r="S118" s="219"/>
      <c r="T118" s="219"/>
      <c r="U118" s="219"/>
      <c r="V118" s="220"/>
    </row>
    <row r="119" spans="1:22" ht="17.25" hidden="1" customHeight="1" outlineLevel="1">
      <c r="A119" s="94"/>
      <c r="B119" s="214"/>
      <c r="C119" s="215"/>
      <c r="D119" s="215"/>
      <c r="E119" s="89" t="s">
        <v>87</v>
      </c>
      <c r="F119" s="221" t="s">
        <v>97</v>
      </c>
      <c r="G119" s="221"/>
      <c r="H119" s="221"/>
      <c r="I119" s="221"/>
      <c r="J119" s="221"/>
      <c r="K119" s="221" t="s">
        <v>98</v>
      </c>
      <c r="L119" s="222"/>
      <c r="M119" s="58"/>
      <c r="N119" s="120"/>
      <c r="O119" s="120"/>
      <c r="P119" s="120"/>
      <c r="Q119" s="120"/>
      <c r="R119" s="120"/>
      <c r="S119" s="120"/>
      <c r="T119" s="120"/>
      <c r="U119" s="120"/>
      <c r="V119" s="59"/>
    </row>
    <row r="120" spans="1:22" ht="17.25" hidden="1" customHeight="1" outlineLevel="1">
      <c r="A120" s="94"/>
      <c r="B120" s="214"/>
      <c r="C120" s="215"/>
      <c r="D120" s="215"/>
      <c r="E120" s="90">
        <v>27</v>
      </c>
      <c r="F120" s="223" t="s">
        <v>90</v>
      </c>
      <c r="G120" s="223"/>
      <c r="H120" s="223"/>
      <c r="I120" s="223"/>
      <c r="J120" s="223"/>
      <c r="K120" s="247" t="s">
        <v>113</v>
      </c>
      <c r="L120" s="248"/>
      <c r="M120" s="58"/>
      <c r="N120" s="120"/>
      <c r="O120" s="120"/>
      <c r="P120" s="120"/>
      <c r="Q120" s="120"/>
      <c r="R120" s="120"/>
      <c r="S120" s="120"/>
      <c r="T120" s="120"/>
      <c r="U120" s="120"/>
      <c r="V120" s="59"/>
    </row>
    <row r="121" spans="1:22" ht="17.25" hidden="1" customHeight="1" outlineLevel="1">
      <c r="A121" s="94"/>
      <c r="B121" s="214"/>
      <c r="C121" s="215"/>
      <c r="D121" s="215"/>
      <c r="E121" s="90">
        <v>33</v>
      </c>
      <c r="F121" s="223" t="s">
        <v>91</v>
      </c>
      <c r="G121" s="223"/>
      <c r="H121" s="223"/>
      <c r="I121" s="223"/>
      <c r="J121" s="223"/>
      <c r="K121" s="247" t="s">
        <v>113</v>
      </c>
      <c r="L121" s="248"/>
      <c r="M121" s="58"/>
      <c r="N121" s="120"/>
      <c r="O121" s="120"/>
      <c r="P121" s="120"/>
      <c r="Q121" s="120"/>
      <c r="R121" s="120"/>
      <c r="S121" s="120"/>
      <c r="T121" s="120"/>
      <c r="U121" s="120"/>
      <c r="V121" s="59"/>
    </row>
    <row r="122" spans="1:22" ht="17.25" hidden="1" customHeight="1" outlineLevel="1">
      <c r="A122" s="94"/>
      <c r="B122" s="214"/>
      <c r="C122" s="215"/>
      <c r="D122" s="215"/>
      <c r="E122" s="90">
        <v>35</v>
      </c>
      <c r="F122" s="223" t="s">
        <v>92</v>
      </c>
      <c r="G122" s="223"/>
      <c r="H122" s="223"/>
      <c r="I122" s="223"/>
      <c r="J122" s="223"/>
      <c r="K122" s="247" t="s">
        <v>113</v>
      </c>
      <c r="L122" s="248"/>
      <c r="M122" s="58"/>
      <c r="N122" s="120"/>
      <c r="O122" s="120"/>
      <c r="P122" s="120"/>
      <c r="Q122" s="120"/>
      <c r="R122" s="120"/>
      <c r="S122" s="120"/>
      <c r="T122" s="120"/>
      <c r="U122" s="120"/>
      <c r="V122" s="59"/>
    </row>
    <row r="123" spans="1:22" ht="17.25" hidden="1" customHeight="1" outlineLevel="1">
      <c r="A123" s="94"/>
      <c r="B123" s="214"/>
      <c r="C123" s="215"/>
      <c r="D123" s="215"/>
      <c r="E123" s="90" t="s">
        <v>88</v>
      </c>
      <c r="F123" s="223" t="s">
        <v>93</v>
      </c>
      <c r="G123" s="223"/>
      <c r="H123" s="223"/>
      <c r="I123" s="223"/>
      <c r="J123" s="223"/>
      <c r="K123" s="247" t="s">
        <v>113</v>
      </c>
      <c r="L123" s="248"/>
      <c r="M123" s="58"/>
      <c r="N123" s="120"/>
      <c r="O123" s="120"/>
      <c r="P123" s="120"/>
      <c r="Q123" s="120"/>
      <c r="R123" s="120"/>
      <c r="S123" s="120"/>
      <c r="T123" s="120"/>
      <c r="U123" s="120"/>
      <c r="V123" s="59"/>
    </row>
    <row r="124" spans="1:22" ht="17.25" hidden="1" customHeight="1" outlineLevel="1">
      <c r="A124" s="94"/>
      <c r="B124" s="214"/>
      <c r="C124" s="215"/>
      <c r="D124" s="215"/>
      <c r="E124" s="90">
        <v>36</v>
      </c>
      <c r="F124" s="223" t="s">
        <v>94</v>
      </c>
      <c r="G124" s="223"/>
      <c r="H124" s="223"/>
      <c r="I124" s="223"/>
      <c r="J124" s="223"/>
      <c r="K124" s="247" t="s">
        <v>113</v>
      </c>
      <c r="L124" s="248"/>
      <c r="M124" s="58"/>
      <c r="N124" s="120"/>
      <c r="O124" s="120"/>
      <c r="P124" s="120"/>
      <c r="Q124" s="120"/>
      <c r="R124" s="120"/>
      <c r="S124" s="120"/>
      <c r="T124" s="120"/>
      <c r="U124" s="120"/>
      <c r="V124" s="59"/>
    </row>
    <row r="125" spans="1:22" ht="17.25" hidden="1" customHeight="1" outlineLevel="1">
      <c r="A125" s="94"/>
      <c r="B125" s="214"/>
      <c r="C125" s="215"/>
      <c r="D125" s="215"/>
      <c r="E125" s="90">
        <v>38</v>
      </c>
      <c r="F125" s="223" t="s">
        <v>95</v>
      </c>
      <c r="G125" s="223"/>
      <c r="H125" s="223"/>
      <c r="I125" s="223"/>
      <c r="J125" s="223"/>
      <c r="K125" s="240" t="s">
        <v>100</v>
      </c>
      <c r="L125" s="241"/>
      <c r="M125" s="58"/>
      <c r="N125" s="120"/>
      <c r="O125" s="120"/>
      <c r="P125" s="120"/>
      <c r="Q125" s="120"/>
      <c r="R125" s="120"/>
      <c r="S125" s="120"/>
      <c r="T125" s="120"/>
      <c r="U125" s="120"/>
      <c r="V125" s="59"/>
    </row>
    <row r="126" spans="1:22" ht="17.25" hidden="1" customHeight="1" outlineLevel="1">
      <c r="A126" s="94"/>
      <c r="B126" s="214"/>
      <c r="C126" s="215"/>
      <c r="D126" s="215"/>
      <c r="E126" s="90" t="s">
        <v>89</v>
      </c>
      <c r="F126" s="223" t="s">
        <v>96</v>
      </c>
      <c r="G126" s="223"/>
      <c r="H126" s="223"/>
      <c r="I126" s="223"/>
      <c r="J126" s="223"/>
      <c r="K126" s="247" t="s">
        <v>113</v>
      </c>
      <c r="L126" s="248"/>
      <c r="M126" s="58"/>
      <c r="N126" s="120"/>
      <c r="O126" s="120"/>
      <c r="P126" s="120"/>
      <c r="Q126" s="120"/>
      <c r="R126" s="120"/>
      <c r="S126" s="120"/>
      <c r="T126" s="120"/>
      <c r="U126" s="120"/>
      <c r="V126" s="59"/>
    </row>
    <row r="127" spans="1:22" ht="17.25" hidden="1" customHeight="1" outlineLevel="1">
      <c r="A127" s="94"/>
      <c r="B127" s="216"/>
      <c r="C127" s="217"/>
      <c r="D127" s="217"/>
      <c r="E127" s="91">
        <v>62</v>
      </c>
      <c r="F127" s="226" t="s">
        <v>99</v>
      </c>
      <c r="G127" s="226"/>
      <c r="H127" s="226"/>
      <c r="I127" s="226"/>
      <c r="J127" s="226"/>
      <c r="K127" s="247" t="s">
        <v>113</v>
      </c>
      <c r="L127" s="248"/>
      <c r="M127" s="60"/>
      <c r="N127" s="121"/>
      <c r="O127" s="121"/>
      <c r="P127" s="121"/>
      <c r="Q127" s="121"/>
      <c r="R127" s="121"/>
      <c r="S127" s="121"/>
      <c r="T127" s="121"/>
      <c r="U127" s="121"/>
      <c r="V127" s="62"/>
    </row>
    <row r="128" spans="1:22" ht="31.5" hidden="1" customHeight="1" outlineLevel="1">
      <c r="A128" s="94"/>
      <c r="B128" s="199" t="s">
        <v>68</v>
      </c>
      <c r="C128" s="200"/>
      <c r="D128" s="200"/>
      <c r="E128" s="201" t="s">
        <v>101</v>
      </c>
      <c r="F128" s="202"/>
      <c r="G128" s="202"/>
      <c r="H128" s="202"/>
      <c r="I128" s="202"/>
      <c r="J128" s="202"/>
      <c r="K128" s="202"/>
      <c r="L128" s="202"/>
      <c r="M128" s="202"/>
      <c r="N128" s="202"/>
      <c r="O128" s="202"/>
      <c r="P128" s="202"/>
      <c r="Q128" s="202"/>
      <c r="R128" s="202"/>
      <c r="S128" s="202"/>
      <c r="T128" s="202"/>
      <c r="U128" s="202"/>
      <c r="V128" s="203"/>
    </row>
    <row r="129" spans="1:22" ht="59.25" hidden="1" customHeight="1" outlineLevel="1" thickBot="1">
      <c r="A129" s="94"/>
      <c r="B129" s="204" t="s">
        <v>69</v>
      </c>
      <c r="C129" s="205"/>
      <c r="D129" s="205"/>
      <c r="E129" s="206" t="s">
        <v>86</v>
      </c>
      <c r="F129" s="207"/>
      <c r="G129" s="207"/>
      <c r="H129" s="207"/>
      <c r="I129" s="207"/>
      <c r="J129" s="207"/>
      <c r="K129" s="207"/>
      <c r="L129" s="207"/>
      <c r="M129" s="207"/>
      <c r="N129" s="207"/>
      <c r="O129" s="207"/>
      <c r="P129" s="207"/>
      <c r="Q129" s="207"/>
      <c r="R129" s="207"/>
      <c r="S129" s="207"/>
      <c r="T129" s="207"/>
      <c r="U129" s="207"/>
      <c r="V129" s="208"/>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27" t="s">
        <v>66</v>
      </c>
      <c r="C131" s="228"/>
      <c r="D131" s="228"/>
      <c r="E131" s="229" t="s">
        <v>125</v>
      </c>
      <c r="F131" s="230"/>
      <c r="G131" s="230"/>
      <c r="H131" s="230"/>
      <c r="I131" s="230"/>
      <c r="J131" s="230"/>
      <c r="K131" s="230"/>
      <c r="L131" s="230"/>
      <c r="M131" s="230"/>
      <c r="N131" s="230"/>
      <c r="O131" s="230"/>
      <c r="P131" s="230"/>
      <c r="Q131" s="230"/>
      <c r="R131" s="230"/>
      <c r="S131" s="230"/>
      <c r="T131" s="230"/>
      <c r="U131" s="230"/>
      <c r="V131" s="231"/>
    </row>
    <row r="132" spans="1:22" ht="63.75" customHeight="1" outlineLevel="1">
      <c r="A132" s="94"/>
      <c r="B132" s="232" t="s">
        <v>81</v>
      </c>
      <c r="C132" s="233"/>
      <c r="D132" s="234"/>
      <c r="E132" s="235" t="s">
        <v>126</v>
      </c>
      <c r="F132" s="236"/>
      <c r="G132" s="236"/>
      <c r="H132" s="236"/>
      <c r="I132" s="236"/>
      <c r="J132" s="236"/>
      <c r="K132" s="236"/>
      <c r="L132" s="236"/>
      <c r="M132" s="236"/>
      <c r="N132" s="236"/>
      <c r="O132" s="236"/>
      <c r="P132" s="236"/>
      <c r="Q132" s="236"/>
      <c r="R132" s="236"/>
      <c r="S132" s="236"/>
      <c r="T132" s="236"/>
      <c r="U132" s="236"/>
      <c r="V132" s="237"/>
    </row>
    <row r="133" spans="1:22" ht="42" customHeight="1" outlineLevel="1">
      <c r="A133" s="94"/>
      <c r="B133" s="199" t="s">
        <v>82</v>
      </c>
      <c r="C133" s="200"/>
      <c r="D133" s="200"/>
      <c r="E133" s="201" t="s">
        <v>127</v>
      </c>
      <c r="F133" s="238"/>
      <c r="G133" s="238"/>
      <c r="H133" s="238"/>
      <c r="I133" s="238"/>
      <c r="J133" s="238"/>
      <c r="K133" s="238"/>
      <c r="L133" s="238"/>
      <c r="M133" s="238"/>
      <c r="N133" s="238"/>
      <c r="O133" s="238"/>
      <c r="P133" s="238"/>
      <c r="Q133" s="238"/>
      <c r="R133" s="238"/>
      <c r="S133" s="238"/>
      <c r="T133" s="238"/>
      <c r="U133" s="238"/>
      <c r="V133" s="239"/>
    </row>
    <row r="134" spans="1:22" ht="43.5" customHeight="1" outlineLevel="1">
      <c r="A134" s="94"/>
      <c r="B134" s="212" t="s">
        <v>67</v>
      </c>
      <c r="C134" s="213"/>
      <c r="D134" s="213"/>
      <c r="E134" s="218" t="s">
        <v>85</v>
      </c>
      <c r="F134" s="219"/>
      <c r="G134" s="219"/>
      <c r="H134" s="219"/>
      <c r="I134" s="219"/>
      <c r="J134" s="219"/>
      <c r="K134" s="219"/>
      <c r="L134" s="219"/>
      <c r="M134" s="219"/>
      <c r="N134" s="219"/>
      <c r="O134" s="219"/>
      <c r="P134" s="219"/>
      <c r="Q134" s="219"/>
      <c r="R134" s="219"/>
      <c r="S134" s="219"/>
      <c r="T134" s="219"/>
      <c r="U134" s="219"/>
      <c r="V134" s="220"/>
    </row>
    <row r="135" spans="1:22" ht="17.25" customHeight="1" outlineLevel="1">
      <c r="A135" s="94"/>
      <c r="B135" s="214"/>
      <c r="C135" s="215"/>
      <c r="D135" s="215"/>
      <c r="E135" s="89" t="s">
        <v>87</v>
      </c>
      <c r="F135" s="221" t="s">
        <v>97</v>
      </c>
      <c r="G135" s="221"/>
      <c r="H135" s="221"/>
      <c r="I135" s="221"/>
      <c r="J135" s="221"/>
      <c r="K135" s="221" t="s">
        <v>98</v>
      </c>
      <c r="L135" s="222"/>
      <c r="M135" s="58"/>
      <c r="N135" s="120"/>
      <c r="O135" s="120"/>
      <c r="P135" s="120"/>
      <c r="Q135" s="120"/>
      <c r="R135" s="120"/>
      <c r="S135" s="120"/>
      <c r="T135" s="120"/>
      <c r="U135" s="120"/>
      <c r="V135" s="59"/>
    </row>
    <row r="136" spans="1:22" ht="17.25" customHeight="1" outlineLevel="1">
      <c r="A136" s="94"/>
      <c r="B136" s="214"/>
      <c r="C136" s="215"/>
      <c r="D136" s="215"/>
      <c r="E136" s="90">
        <v>27</v>
      </c>
      <c r="F136" s="223" t="s">
        <v>90</v>
      </c>
      <c r="G136" s="223"/>
      <c r="H136" s="223"/>
      <c r="I136" s="223"/>
      <c r="J136" s="223"/>
      <c r="K136" s="247" t="s">
        <v>113</v>
      </c>
      <c r="L136" s="248"/>
      <c r="M136" s="58"/>
      <c r="N136" s="120"/>
      <c r="O136" s="120"/>
      <c r="P136" s="120"/>
      <c r="Q136" s="120"/>
      <c r="R136" s="120"/>
      <c r="S136" s="120"/>
      <c r="T136" s="120"/>
      <c r="U136" s="120"/>
      <c r="V136" s="59"/>
    </row>
    <row r="137" spans="1:22" ht="17.25" customHeight="1" outlineLevel="1">
      <c r="A137" s="94"/>
      <c r="B137" s="214"/>
      <c r="C137" s="215"/>
      <c r="D137" s="215"/>
      <c r="E137" s="90">
        <v>33</v>
      </c>
      <c r="F137" s="223" t="s">
        <v>91</v>
      </c>
      <c r="G137" s="223"/>
      <c r="H137" s="223"/>
      <c r="I137" s="223"/>
      <c r="J137" s="223"/>
      <c r="K137" s="247" t="s">
        <v>113</v>
      </c>
      <c r="L137" s="248"/>
      <c r="M137" s="58"/>
      <c r="N137" s="120"/>
      <c r="O137" s="120"/>
      <c r="P137" s="120"/>
      <c r="Q137" s="120"/>
      <c r="R137" s="120"/>
      <c r="S137" s="120"/>
      <c r="T137" s="120"/>
      <c r="U137" s="120"/>
      <c r="V137" s="59"/>
    </row>
    <row r="138" spans="1:22" ht="17.25" customHeight="1" outlineLevel="1">
      <c r="A138" s="94"/>
      <c r="B138" s="214"/>
      <c r="C138" s="215"/>
      <c r="D138" s="215"/>
      <c r="E138" s="90">
        <v>35</v>
      </c>
      <c r="F138" s="223" t="s">
        <v>92</v>
      </c>
      <c r="G138" s="223"/>
      <c r="H138" s="223"/>
      <c r="I138" s="223"/>
      <c r="J138" s="223"/>
      <c r="K138" s="247" t="s">
        <v>113</v>
      </c>
      <c r="L138" s="248"/>
      <c r="M138" s="58"/>
      <c r="N138" s="120"/>
      <c r="O138" s="120"/>
      <c r="P138" s="120"/>
      <c r="Q138" s="120"/>
      <c r="R138" s="120"/>
      <c r="S138" s="120"/>
      <c r="T138" s="120"/>
      <c r="U138" s="120"/>
      <c r="V138" s="59"/>
    </row>
    <row r="139" spans="1:22" ht="17.25" customHeight="1" outlineLevel="1">
      <c r="A139" s="94"/>
      <c r="B139" s="214"/>
      <c r="C139" s="215"/>
      <c r="D139" s="215"/>
      <c r="E139" s="90" t="s">
        <v>88</v>
      </c>
      <c r="F139" s="223" t="s">
        <v>93</v>
      </c>
      <c r="G139" s="223"/>
      <c r="H139" s="223"/>
      <c r="I139" s="223"/>
      <c r="J139" s="223"/>
      <c r="K139" s="247" t="s">
        <v>113</v>
      </c>
      <c r="L139" s="248"/>
      <c r="M139" s="58"/>
      <c r="N139" s="120"/>
      <c r="O139" s="120"/>
      <c r="P139" s="120"/>
      <c r="Q139" s="120"/>
      <c r="R139" s="120"/>
      <c r="S139" s="120"/>
      <c r="T139" s="120"/>
      <c r="U139" s="120"/>
      <c r="V139" s="59"/>
    </row>
    <row r="140" spans="1:22" ht="17.25" customHeight="1" outlineLevel="1">
      <c r="A140" s="94"/>
      <c r="B140" s="214"/>
      <c r="C140" s="215"/>
      <c r="D140" s="215"/>
      <c r="E140" s="90">
        <v>36</v>
      </c>
      <c r="F140" s="223" t="s">
        <v>94</v>
      </c>
      <c r="G140" s="223"/>
      <c r="H140" s="223"/>
      <c r="I140" s="223"/>
      <c r="J140" s="223"/>
      <c r="K140" s="247" t="s">
        <v>113</v>
      </c>
      <c r="L140" s="248"/>
      <c r="M140" s="58"/>
      <c r="N140" s="120"/>
      <c r="O140" s="120"/>
      <c r="P140" s="120"/>
      <c r="Q140" s="120"/>
      <c r="R140" s="120"/>
      <c r="S140" s="120"/>
      <c r="T140" s="120"/>
      <c r="U140" s="120"/>
      <c r="V140" s="59"/>
    </row>
    <row r="141" spans="1:22" ht="17.25" customHeight="1" outlineLevel="1">
      <c r="A141" s="94"/>
      <c r="B141" s="214"/>
      <c r="C141" s="215"/>
      <c r="D141" s="215"/>
      <c r="E141" s="90">
        <v>38</v>
      </c>
      <c r="F141" s="223" t="s">
        <v>95</v>
      </c>
      <c r="G141" s="223"/>
      <c r="H141" s="223"/>
      <c r="I141" s="223"/>
      <c r="J141" s="223"/>
      <c r="K141" s="247" t="s">
        <v>113</v>
      </c>
      <c r="L141" s="248"/>
      <c r="M141" s="58"/>
      <c r="N141" s="120"/>
      <c r="O141" s="120"/>
      <c r="P141" s="120"/>
      <c r="Q141" s="120"/>
      <c r="R141" s="120"/>
      <c r="S141" s="120"/>
      <c r="T141" s="120"/>
      <c r="U141" s="120"/>
      <c r="V141" s="59"/>
    </row>
    <row r="142" spans="1:22" ht="17.25" customHeight="1" outlineLevel="1">
      <c r="A142" s="94"/>
      <c r="B142" s="214"/>
      <c r="C142" s="215"/>
      <c r="D142" s="215"/>
      <c r="E142" s="90" t="s">
        <v>89</v>
      </c>
      <c r="F142" s="223" t="s">
        <v>96</v>
      </c>
      <c r="G142" s="223"/>
      <c r="H142" s="223"/>
      <c r="I142" s="223"/>
      <c r="J142" s="223"/>
      <c r="K142" s="247" t="s">
        <v>113</v>
      </c>
      <c r="L142" s="248"/>
      <c r="M142" s="58"/>
      <c r="N142" s="120"/>
      <c r="O142" s="120"/>
      <c r="P142" s="120"/>
      <c r="Q142" s="120"/>
      <c r="R142" s="120"/>
      <c r="S142" s="120"/>
      <c r="T142" s="120"/>
      <c r="U142" s="120"/>
      <c r="V142" s="59"/>
    </row>
    <row r="143" spans="1:22" ht="17.25" customHeight="1" outlineLevel="1">
      <c r="A143" s="94"/>
      <c r="B143" s="216"/>
      <c r="C143" s="217"/>
      <c r="D143" s="217"/>
      <c r="E143" s="91">
        <v>62</v>
      </c>
      <c r="F143" s="226" t="s">
        <v>99</v>
      </c>
      <c r="G143" s="226"/>
      <c r="H143" s="226"/>
      <c r="I143" s="226"/>
      <c r="J143" s="226"/>
      <c r="K143" s="240" t="s">
        <v>100</v>
      </c>
      <c r="L143" s="241"/>
      <c r="M143" s="60"/>
      <c r="N143" s="121"/>
      <c r="O143" s="121"/>
      <c r="P143" s="121"/>
      <c r="Q143" s="121"/>
      <c r="R143" s="121"/>
      <c r="S143" s="121"/>
      <c r="T143" s="121"/>
      <c r="U143" s="121"/>
      <c r="V143" s="62"/>
    </row>
    <row r="144" spans="1:22" ht="31.5" customHeight="1" outlineLevel="1">
      <c r="A144" s="94"/>
      <c r="B144" s="199" t="s">
        <v>68</v>
      </c>
      <c r="C144" s="200"/>
      <c r="D144" s="200"/>
      <c r="E144" s="201" t="str">
        <f>VLOOKUP($E$5,[1]Sheet1!$B$2:$BY$60,62,FALSE)</f>
        <v>Zmniejszenie wpływu na środowisko morskie gospodarki ściekowej i gospodarki produktami ropopochodnymi w obiektach MON. Ograniczenie dopływu na środowiska substancji zanieczyszczających.</v>
      </c>
      <c r="F144" s="202"/>
      <c r="G144" s="202"/>
      <c r="H144" s="202"/>
      <c r="I144" s="202"/>
      <c r="J144" s="202"/>
      <c r="K144" s="202"/>
      <c r="L144" s="202"/>
      <c r="M144" s="202"/>
      <c r="N144" s="202"/>
      <c r="O144" s="202"/>
      <c r="P144" s="202"/>
      <c r="Q144" s="202"/>
      <c r="R144" s="202"/>
      <c r="S144" s="202"/>
      <c r="T144" s="202"/>
      <c r="U144" s="202"/>
      <c r="V144" s="203"/>
    </row>
    <row r="145" spans="1:22" ht="59.25" customHeight="1" outlineLevel="1" thickBot="1">
      <c r="A145" s="94"/>
      <c r="B145" s="204" t="s">
        <v>69</v>
      </c>
      <c r="C145" s="205"/>
      <c r="D145" s="205"/>
      <c r="E145" s="206" t="str">
        <f>VLOOKUP($E$5,[1]Sheet1!$B$2:$BY$60,73,FALSE)</f>
        <v>Ryby</v>
      </c>
      <c r="F145" s="207"/>
      <c r="G145" s="207"/>
      <c r="H145" s="207"/>
      <c r="I145" s="207"/>
      <c r="J145" s="207"/>
      <c r="K145" s="207"/>
      <c r="L145" s="207"/>
      <c r="M145" s="207"/>
      <c r="N145" s="207"/>
      <c r="O145" s="207"/>
      <c r="P145" s="207"/>
      <c r="Q145" s="207"/>
      <c r="R145" s="207"/>
      <c r="S145" s="207"/>
      <c r="T145" s="207"/>
      <c r="U145" s="207"/>
      <c r="V145" s="208"/>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7" t="s">
        <v>66</v>
      </c>
      <c r="C147" s="228"/>
      <c r="D147" s="228"/>
      <c r="E147" s="229" t="s">
        <v>128</v>
      </c>
      <c r="F147" s="230"/>
      <c r="G147" s="230"/>
      <c r="H147" s="230"/>
      <c r="I147" s="230"/>
      <c r="J147" s="230"/>
      <c r="K147" s="230"/>
      <c r="L147" s="230"/>
      <c r="M147" s="230"/>
      <c r="N147" s="230"/>
      <c r="O147" s="230"/>
      <c r="P147" s="230"/>
      <c r="Q147" s="230"/>
      <c r="R147" s="230"/>
      <c r="S147" s="230"/>
      <c r="T147" s="230"/>
      <c r="U147" s="230"/>
      <c r="V147" s="231"/>
    </row>
    <row r="148" spans="1:22" ht="63.75" hidden="1" customHeight="1" outlineLevel="1">
      <c r="A148" s="94"/>
      <c r="B148" s="232" t="s">
        <v>81</v>
      </c>
      <c r="C148" s="233"/>
      <c r="D148" s="234"/>
      <c r="E148" s="235" t="s">
        <v>129</v>
      </c>
      <c r="F148" s="236"/>
      <c r="G148" s="236"/>
      <c r="H148" s="236"/>
      <c r="I148" s="236"/>
      <c r="J148" s="236"/>
      <c r="K148" s="236"/>
      <c r="L148" s="236"/>
      <c r="M148" s="236"/>
      <c r="N148" s="236"/>
      <c r="O148" s="236"/>
      <c r="P148" s="236"/>
      <c r="Q148" s="236"/>
      <c r="R148" s="236"/>
      <c r="S148" s="236"/>
      <c r="T148" s="236"/>
      <c r="U148" s="236"/>
      <c r="V148" s="237"/>
    </row>
    <row r="149" spans="1:22" ht="105.75" hidden="1" customHeight="1" outlineLevel="1">
      <c r="A149" s="94"/>
      <c r="B149" s="199" t="s">
        <v>82</v>
      </c>
      <c r="C149" s="200"/>
      <c r="D149" s="200"/>
      <c r="E149" s="201" t="s">
        <v>130</v>
      </c>
      <c r="F149" s="238"/>
      <c r="G149" s="238"/>
      <c r="H149" s="238"/>
      <c r="I149" s="238"/>
      <c r="J149" s="238"/>
      <c r="K149" s="238"/>
      <c r="L149" s="238"/>
      <c r="M149" s="238"/>
      <c r="N149" s="238"/>
      <c r="O149" s="238"/>
      <c r="P149" s="238"/>
      <c r="Q149" s="238"/>
      <c r="R149" s="238"/>
      <c r="S149" s="238"/>
      <c r="T149" s="238"/>
      <c r="U149" s="238"/>
      <c r="V149" s="239"/>
    </row>
    <row r="150" spans="1:22" ht="43.5" hidden="1" customHeight="1" outlineLevel="1">
      <c r="A150" s="94"/>
      <c r="B150" s="212" t="s">
        <v>67</v>
      </c>
      <c r="C150" s="213"/>
      <c r="D150" s="213"/>
      <c r="E150" s="218" t="s">
        <v>85</v>
      </c>
      <c r="F150" s="219"/>
      <c r="G150" s="219"/>
      <c r="H150" s="219"/>
      <c r="I150" s="219"/>
      <c r="J150" s="219"/>
      <c r="K150" s="219"/>
      <c r="L150" s="219"/>
      <c r="M150" s="219"/>
      <c r="N150" s="219"/>
      <c r="O150" s="219"/>
      <c r="P150" s="219"/>
      <c r="Q150" s="219"/>
      <c r="R150" s="219"/>
      <c r="S150" s="219"/>
      <c r="T150" s="219"/>
      <c r="U150" s="219"/>
      <c r="V150" s="220"/>
    </row>
    <row r="151" spans="1:22" ht="17.25" hidden="1" customHeight="1" outlineLevel="1">
      <c r="A151" s="94"/>
      <c r="B151" s="214"/>
      <c r="C151" s="215"/>
      <c r="D151" s="215"/>
      <c r="E151" s="89" t="s">
        <v>87</v>
      </c>
      <c r="F151" s="221" t="s">
        <v>97</v>
      </c>
      <c r="G151" s="221"/>
      <c r="H151" s="221"/>
      <c r="I151" s="221"/>
      <c r="J151" s="221"/>
      <c r="K151" s="221" t="s">
        <v>98</v>
      </c>
      <c r="L151" s="222"/>
      <c r="M151" s="58"/>
      <c r="N151" s="120"/>
      <c r="O151" s="120"/>
      <c r="P151" s="120"/>
      <c r="Q151" s="120"/>
      <c r="R151" s="120"/>
      <c r="S151" s="120"/>
      <c r="T151" s="120"/>
      <c r="U151" s="120"/>
      <c r="V151" s="59"/>
    </row>
    <row r="152" spans="1:22" ht="17.25" hidden="1" customHeight="1" outlineLevel="1">
      <c r="A152" s="94"/>
      <c r="B152" s="214"/>
      <c r="C152" s="215"/>
      <c r="D152" s="215"/>
      <c r="E152" s="90">
        <v>27</v>
      </c>
      <c r="F152" s="223" t="s">
        <v>90</v>
      </c>
      <c r="G152" s="223"/>
      <c r="H152" s="223"/>
      <c r="I152" s="223"/>
      <c r="J152" s="223"/>
      <c r="K152" s="243" t="s">
        <v>113</v>
      </c>
      <c r="L152" s="244"/>
      <c r="M152" s="58"/>
      <c r="N152" s="120"/>
      <c r="O152" s="120"/>
      <c r="P152" s="120"/>
      <c r="Q152" s="120"/>
      <c r="R152" s="120"/>
      <c r="S152" s="120"/>
      <c r="T152" s="120"/>
      <c r="U152" s="120"/>
      <c r="V152" s="59"/>
    </row>
    <row r="153" spans="1:22" ht="17.25" hidden="1" customHeight="1" outlineLevel="1">
      <c r="A153" s="94"/>
      <c r="B153" s="214"/>
      <c r="C153" s="215"/>
      <c r="D153" s="215"/>
      <c r="E153" s="90">
        <v>33</v>
      </c>
      <c r="F153" s="223" t="s">
        <v>91</v>
      </c>
      <c r="G153" s="223"/>
      <c r="H153" s="223"/>
      <c r="I153" s="223"/>
      <c r="J153" s="223"/>
      <c r="K153" s="243" t="s">
        <v>113</v>
      </c>
      <c r="L153" s="244"/>
      <c r="M153" s="58"/>
      <c r="N153" s="120"/>
      <c r="O153" s="120"/>
      <c r="P153" s="120"/>
      <c r="Q153" s="120"/>
      <c r="R153" s="120"/>
      <c r="S153" s="120"/>
      <c r="T153" s="120"/>
      <c r="U153" s="120"/>
      <c r="V153" s="59"/>
    </row>
    <row r="154" spans="1:22" ht="17.25" hidden="1" customHeight="1" outlineLevel="1">
      <c r="A154" s="94"/>
      <c r="B154" s="214"/>
      <c r="C154" s="215"/>
      <c r="D154" s="215"/>
      <c r="E154" s="90">
        <v>35</v>
      </c>
      <c r="F154" s="223" t="s">
        <v>92</v>
      </c>
      <c r="G154" s="223"/>
      <c r="H154" s="223"/>
      <c r="I154" s="223"/>
      <c r="J154" s="223"/>
      <c r="K154" s="243" t="s">
        <v>113</v>
      </c>
      <c r="L154" s="244"/>
      <c r="M154" s="58"/>
      <c r="N154" s="120"/>
      <c r="O154" s="120"/>
      <c r="P154" s="120"/>
      <c r="Q154" s="120"/>
      <c r="R154" s="120"/>
      <c r="S154" s="120"/>
      <c r="T154" s="120"/>
      <c r="U154" s="120"/>
      <c r="V154" s="59"/>
    </row>
    <row r="155" spans="1:22" ht="17.25" hidden="1" customHeight="1" outlineLevel="1">
      <c r="A155" s="94"/>
      <c r="B155" s="214"/>
      <c r="C155" s="215"/>
      <c r="D155" s="215"/>
      <c r="E155" s="90" t="s">
        <v>88</v>
      </c>
      <c r="F155" s="223" t="s">
        <v>93</v>
      </c>
      <c r="G155" s="223"/>
      <c r="H155" s="223"/>
      <c r="I155" s="223"/>
      <c r="J155" s="223"/>
      <c r="K155" s="243" t="s">
        <v>113</v>
      </c>
      <c r="L155" s="244"/>
      <c r="M155" s="58" t="s">
        <v>131</v>
      </c>
      <c r="N155" s="120"/>
      <c r="O155" s="120"/>
      <c r="P155" s="120"/>
      <c r="Q155" s="120"/>
      <c r="R155" s="120"/>
      <c r="S155" s="120"/>
      <c r="T155" s="120"/>
      <c r="U155" s="120"/>
      <c r="V155" s="59"/>
    </row>
    <row r="156" spans="1:22" ht="17.25" hidden="1" customHeight="1" outlineLevel="1">
      <c r="A156" s="94"/>
      <c r="B156" s="214"/>
      <c r="C156" s="215"/>
      <c r="D156" s="215"/>
      <c r="E156" s="90">
        <v>36</v>
      </c>
      <c r="F156" s="223" t="s">
        <v>94</v>
      </c>
      <c r="G156" s="223"/>
      <c r="H156" s="223"/>
      <c r="I156" s="223"/>
      <c r="J156" s="223"/>
      <c r="K156" s="243" t="s">
        <v>113</v>
      </c>
      <c r="L156" s="244"/>
      <c r="M156" s="58"/>
      <c r="N156" s="120"/>
      <c r="O156" s="120"/>
      <c r="P156" s="120"/>
      <c r="Q156" s="120"/>
      <c r="R156" s="120"/>
      <c r="S156" s="120"/>
      <c r="T156" s="120"/>
      <c r="U156" s="120"/>
      <c r="V156" s="59"/>
    </row>
    <row r="157" spans="1:22" ht="17.25" hidden="1" customHeight="1" outlineLevel="1">
      <c r="A157" s="94"/>
      <c r="B157" s="214"/>
      <c r="C157" s="215"/>
      <c r="D157" s="215"/>
      <c r="E157" s="90">
        <v>38</v>
      </c>
      <c r="F157" s="223" t="s">
        <v>95</v>
      </c>
      <c r="G157" s="223"/>
      <c r="H157" s="223"/>
      <c r="I157" s="223"/>
      <c r="J157" s="223"/>
      <c r="K157" s="243" t="s">
        <v>113</v>
      </c>
      <c r="L157" s="244"/>
      <c r="M157" s="58"/>
      <c r="N157" s="120"/>
      <c r="O157" s="120"/>
      <c r="P157" s="120"/>
      <c r="Q157" s="120"/>
      <c r="R157" s="120"/>
      <c r="S157" s="120"/>
      <c r="T157" s="120"/>
      <c r="U157" s="120"/>
      <c r="V157" s="59"/>
    </row>
    <row r="158" spans="1:22" ht="17.25" hidden="1" customHeight="1" outlineLevel="1">
      <c r="A158" s="94"/>
      <c r="B158" s="214"/>
      <c r="C158" s="215"/>
      <c r="D158" s="215"/>
      <c r="E158" s="90" t="s">
        <v>89</v>
      </c>
      <c r="F158" s="223" t="s">
        <v>96</v>
      </c>
      <c r="G158" s="223"/>
      <c r="H158" s="223"/>
      <c r="I158" s="223"/>
      <c r="J158" s="223"/>
      <c r="K158" s="243" t="s">
        <v>113</v>
      </c>
      <c r="L158" s="244"/>
      <c r="M158" s="58"/>
      <c r="N158" s="120"/>
      <c r="O158" s="120"/>
      <c r="P158" s="120"/>
      <c r="Q158" s="120"/>
      <c r="R158" s="120"/>
      <c r="S158" s="120"/>
      <c r="T158" s="120"/>
      <c r="U158" s="120"/>
      <c r="V158" s="59"/>
    </row>
    <row r="159" spans="1:22" ht="17.25" hidden="1" customHeight="1" outlineLevel="1">
      <c r="A159" s="94"/>
      <c r="B159" s="216"/>
      <c r="C159" s="217"/>
      <c r="D159" s="217"/>
      <c r="E159" s="91">
        <v>62</v>
      </c>
      <c r="F159" s="226" t="s">
        <v>99</v>
      </c>
      <c r="G159" s="226"/>
      <c r="H159" s="226"/>
      <c r="I159" s="226"/>
      <c r="J159" s="226"/>
      <c r="K159" s="245" t="s">
        <v>113</v>
      </c>
      <c r="L159" s="246"/>
      <c r="M159" s="60"/>
      <c r="N159" s="121"/>
      <c r="O159" s="121"/>
      <c r="P159" s="121"/>
      <c r="Q159" s="121"/>
      <c r="R159" s="121"/>
      <c r="S159" s="121"/>
      <c r="T159" s="121"/>
      <c r="U159" s="121"/>
      <c r="V159" s="62"/>
    </row>
    <row r="160" spans="1:22" ht="31.5" hidden="1" customHeight="1" outlineLevel="1">
      <c r="A160" s="94"/>
      <c r="B160" s="199" t="s">
        <v>68</v>
      </c>
      <c r="C160" s="200"/>
      <c r="D160" s="200"/>
      <c r="E160" s="201" t="s">
        <v>101</v>
      </c>
      <c r="F160" s="202"/>
      <c r="G160" s="202"/>
      <c r="H160" s="202"/>
      <c r="I160" s="202"/>
      <c r="J160" s="202"/>
      <c r="K160" s="242"/>
      <c r="L160" s="242"/>
      <c r="M160" s="202"/>
      <c r="N160" s="202"/>
      <c r="O160" s="202"/>
      <c r="P160" s="202"/>
      <c r="Q160" s="202"/>
      <c r="R160" s="202"/>
      <c r="S160" s="202"/>
      <c r="T160" s="202"/>
      <c r="U160" s="202"/>
      <c r="V160" s="203"/>
    </row>
    <row r="161" spans="1:22" ht="59.25" hidden="1" customHeight="1" outlineLevel="1" thickBot="1">
      <c r="A161" s="94"/>
      <c r="B161" s="204" t="s">
        <v>69</v>
      </c>
      <c r="C161" s="205"/>
      <c r="D161" s="205"/>
      <c r="E161" s="206" t="s">
        <v>86</v>
      </c>
      <c r="F161" s="207"/>
      <c r="G161" s="207"/>
      <c r="H161" s="207"/>
      <c r="I161" s="207"/>
      <c r="J161" s="207"/>
      <c r="K161" s="207"/>
      <c r="L161" s="207"/>
      <c r="M161" s="207"/>
      <c r="N161" s="207"/>
      <c r="O161" s="207"/>
      <c r="P161" s="207"/>
      <c r="Q161" s="207"/>
      <c r="R161" s="207"/>
      <c r="S161" s="207"/>
      <c r="T161" s="207"/>
      <c r="U161" s="207"/>
      <c r="V161" s="208"/>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7" t="s">
        <v>66</v>
      </c>
      <c r="C163" s="228"/>
      <c r="D163" s="228"/>
      <c r="E163" s="229" t="s">
        <v>132</v>
      </c>
      <c r="F163" s="230"/>
      <c r="G163" s="230"/>
      <c r="H163" s="230"/>
      <c r="I163" s="230"/>
      <c r="J163" s="230"/>
      <c r="K163" s="230"/>
      <c r="L163" s="230"/>
      <c r="M163" s="230"/>
      <c r="N163" s="230"/>
      <c r="O163" s="230"/>
      <c r="P163" s="230"/>
      <c r="Q163" s="230"/>
      <c r="R163" s="230"/>
      <c r="S163" s="230"/>
      <c r="T163" s="230"/>
      <c r="U163" s="230"/>
      <c r="V163" s="231"/>
    </row>
    <row r="164" spans="1:22" ht="63.75" hidden="1" customHeight="1" outlineLevel="1">
      <c r="A164" s="94"/>
      <c r="B164" s="232" t="s">
        <v>81</v>
      </c>
      <c r="C164" s="233"/>
      <c r="D164" s="234"/>
      <c r="E164" s="235" t="s">
        <v>133</v>
      </c>
      <c r="F164" s="236"/>
      <c r="G164" s="236"/>
      <c r="H164" s="236"/>
      <c r="I164" s="236"/>
      <c r="J164" s="236"/>
      <c r="K164" s="236"/>
      <c r="L164" s="236"/>
      <c r="M164" s="236"/>
      <c r="N164" s="236"/>
      <c r="O164" s="236"/>
      <c r="P164" s="236"/>
      <c r="Q164" s="236"/>
      <c r="R164" s="236"/>
      <c r="S164" s="236"/>
      <c r="T164" s="236"/>
      <c r="U164" s="236"/>
      <c r="V164" s="237"/>
    </row>
    <row r="165" spans="1:22" ht="105.75" hidden="1" customHeight="1" outlineLevel="1">
      <c r="A165" s="94"/>
      <c r="B165" s="199" t="s">
        <v>82</v>
      </c>
      <c r="C165" s="200"/>
      <c r="D165" s="200"/>
      <c r="E165" s="201" t="s">
        <v>134</v>
      </c>
      <c r="F165" s="238"/>
      <c r="G165" s="238"/>
      <c r="H165" s="238"/>
      <c r="I165" s="238"/>
      <c r="J165" s="238"/>
      <c r="K165" s="238"/>
      <c r="L165" s="238"/>
      <c r="M165" s="238"/>
      <c r="N165" s="238"/>
      <c r="O165" s="238"/>
      <c r="P165" s="238"/>
      <c r="Q165" s="238"/>
      <c r="R165" s="238"/>
      <c r="S165" s="238"/>
      <c r="T165" s="238"/>
      <c r="U165" s="238"/>
      <c r="V165" s="239"/>
    </row>
    <row r="166" spans="1:22" ht="43.5" hidden="1" customHeight="1" outlineLevel="1">
      <c r="A166" s="94"/>
      <c r="B166" s="212" t="s">
        <v>67</v>
      </c>
      <c r="C166" s="213"/>
      <c r="D166" s="213"/>
      <c r="E166" s="218" t="s">
        <v>85</v>
      </c>
      <c r="F166" s="219"/>
      <c r="G166" s="219"/>
      <c r="H166" s="219"/>
      <c r="I166" s="219"/>
      <c r="J166" s="219"/>
      <c r="K166" s="219"/>
      <c r="L166" s="219"/>
      <c r="M166" s="219"/>
      <c r="N166" s="219"/>
      <c r="O166" s="219"/>
      <c r="P166" s="219"/>
      <c r="Q166" s="219"/>
      <c r="R166" s="219"/>
      <c r="S166" s="219"/>
      <c r="T166" s="219"/>
      <c r="U166" s="219"/>
      <c r="V166" s="220"/>
    </row>
    <row r="167" spans="1:22" ht="17.25" hidden="1" customHeight="1" outlineLevel="1">
      <c r="A167" s="94"/>
      <c r="B167" s="214"/>
      <c r="C167" s="215"/>
      <c r="D167" s="215"/>
      <c r="E167" s="89" t="s">
        <v>87</v>
      </c>
      <c r="F167" s="221" t="s">
        <v>97</v>
      </c>
      <c r="G167" s="221"/>
      <c r="H167" s="221"/>
      <c r="I167" s="221"/>
      <c r="J167" s="221"/>
      <c r="K167" s="221" t="s">
        <v>98</v>
      </c>
      <c r="L167" s="222"/>
      <c r="M167" s="58"/>
      <c r="N167" s="120"/>
      <c r="O167" s="120"/>
      <c r="P167" s="120"/>
      <c r="Q167" s="120"/>
      <c r="R167" s="120"/>
      <c r="S167" s="120"/>
      <c r="T167" s="120"/>
      <c r="U167" s="120"/>
      <c r="V167" s="59"/>
    </row>
    <row r="168" spans="1:22" ht="17.25" hidden="1" customHeight="1" outlineLevel="1">
      <c r="A168" s="94"/>
      <c r="B168" s="214"/>
      <c r="C168" s="215"/>
      <c r="D168" s="215"/>
      <c r="E168" s="90">
        <v>27</v>
      </c>
      <c r="F168" s="223" t="s">
        <v>90</v>
      </c>
      <c r="G168" s="223"/>
      <c r="H168" s="223"/>
      <c r="I168" s="223"/>
      <c r="J168" s="223"/>
      <c r="K168" s="224" t="s">
        <v>114</v>
      </c>
      <c r="L168" s="225"/>
      <c r="M168" s="58"/>
      <c r="N168" s="120"/>
      <c r="O168" s="120"/>
      <c r="P168" s="120"/>
      <c r="Q168" s="120"/>
      <c r="R168" s="120"/>
      <c r="S168" s="120"/>
      <c r="T168" s="120"/>
      <c r="U168" s="120"/>
      <c r="V168" s="59"/>
    </row>
    <row r="169" spans="1:22" ht="17.25" hidden="1" customHeight="1" outlineLevel="1">
      <c r="A169" s="94"/>
      <c r="B169" s="214"/>
      <c r="C169" s="215"/>
      <c r="D169" s="215"/>
      <c r="E169" s="90">
        <v>33</v>
      </c>
      <c r="F169" s="223" t="s">
        <v>91</v>
      </c>
      <c r="G169" s="223"/>
      <c r="H169" s="223"/>
      <c r="I169" s="223"/>
      <c r="J169" s="223"/>
      <c r="K169" s="224" t="s">
        <v>114</v>
      </c>
      <c r="L169" s="225"/>
      <c r="M169" s="58"/>
      <c r="N169" s="120"/>
      <c r="O169" s="120"/>
      <c r="P169" s="120"/>
      <c r="Q169" s="120"/>
      <c r="R169" s="120"/>
      <c r="S169" s="120"/>
      <c r="T169" s="120"/>
      <c r="U169" s="120"/>
      <c r="V169" s="59"/>
    </row>
    <row r="170" spans="1:22" ht="17.25" hidden="1" customHeight="1" outlineLevel="1">
      <c r="A170" s="94"/>
      <c r="B170" s="214"/>
      <c r="C170" s="215"/>
      <c r="D170" s="215"/>
      <c r="E170" s="90">
        <v>35</v>
      </c>
      <c r="F170" s="223" t="s">
        <v>92</v>
      </c>
      <c r="G170" s="223"/>
      <c r="H170" s="223"/>
      <c r="I170" s="223"/>
      <c r="J170" s="223"/>
      <c r="K170" s="240" t="s">
        <v>100</v>
      </c>
      <c r="L170" s="241"/>
      <c r="M170" s="58"/>
      <c r="N170" s="120"/>
      <c r="O170" s="120"/>
      <c r="P170" s="120"/>
      <c r="Q170" s="120"/>
      <c r="R170" s="120"/>
      <c r="S170" s="120"/>
      <c r="T170" s="120"/>
      <c r="U170" s="120"/>
      <c r="V170" s="59"/>
    </row>
    <row r="171" spans="1:22" ht="17.25" hidden="1" customHeight="1" outlineLevel="1">
      <c r="A171" s="94"/>
      <c r="B171" s="214"/>
      <c r="C171" s="215"/>
      <c r="D171" s="215"/>
      <c r="E171" s="90" t="s">
        <v>88</v>
      </c>
      <c r="F171" s="223" t="s">
        <v>93</v>
      </c>
      <c r="G171" s="223"/>
      <c r="H171" s="223"/>
      <c r="I171" s="223"/>
      <c r="J171" s="223"/>
      <c r="K171" s="240" t="s">
        <v>100</v>
      </c>
      <c r="L171" s="241"/>
      <c r="M171" s="58"/>
      <c r="N171" s="120"/>
      <c r="O171" s="120"/>
      <c r="P171" s="120"/>
      <c r="Q171" s="120"/>
      <c r="R171" s="120"/>
      <c r="S171" s="120"/>
      <c r="T171" s="120"/>
      <c r="U171" s="120"/>
      <c r="V171" s="59"/>
    </row>
    <row r="172" spans="1:22" ht="17.25" hidden="1" customHeight="1" outlineLevel="1">
      <c r="A172" s="94"/>
      <c r="B172" s="214"/>
      <c r="C172" s="215"/>
      <c r="D172" s="215"/>
      <c r="E172" s="90">
        <v>36</v>
      </c>
      <c r="F172" s="223" t="s">
        <v>94</v>
      </c>
      <c r="G172" s="223"/>
      <c r="H172" s="223"/>
      <c r="I172" s="223"/>
      <c r="J172" s="223"/>
      <c r="K172" s="224" t="s">
        <v>114</v>
      </c>
      <c r="L172" s="225"/>
      <c r="M172" s="58"/>
      <c r="N172" s="120"/>
      <c r="O172" s="120"/>
      <c r="P172" s="120"/>
      <c r="Q172" s="120"/>
      <c r="R172" s="120"/>
      <c r="S172" s="120"/>
      <c r="T172" s="120"/>
      <c r="U172" s="120"/>
      <c r="V172" s="59"/>
    </row>
    <row r="173" spans="1:22" ht="17.25" hidden="1" customHeight="1" outlineLevel="1">
      <c r="A173" s="94"/>
      <c r="B173" s="214"/>
      <c r="C173" s="215"/>
      <c r="D173" s="215"/>
      <c r="E173" s="90">
        <v>38</v>
      </c>
      <c r="F173" s="223" t="s">
        <v>95</v>
      </c>
      <c r="G173" s="223"/>
      <c r="H173" s="223"/>
      <c r="I173" s="223"/>
      <c r="J173" s="223"/>
      <c r="K173" s="240" t="s">
        <v>100</v>
      </c>
      <c r="L173" s="241"/>
      <c r="M173" s="58"/>
      <c r="N173" s="120"/>
      <c r="O173" s="120"/>
      <c r="P173" s="120"/>
      <c r="Q173" s="120"/>
      <c r="R173" s="120"/>
      <c r="S173" s="120"/>
      <c r="T173" s="120"/>
      <c r="U173" s="120"/>
      <c r="V173" s="59"/>
    </row>
    <row r="174" spans="1:22" ht="17.25" hidden="1" customHeight="1" outlineLevel="1">
      <c r="A174" s="94"/>
      <c r="B174" s="214"/>
      <c r="C174" s="215"/>
      <c r="D174" s="215"/>
      <c r="E174" s="90" t="s">
        <v>89</v>
      </c>
      <c r="F174" s="223" t="s">
        <v>96</v>
      </c>
      <c r="G174" s="223"/>
      <c r="H174" s="223"/>
      <c r="I174" s="223"/>
      <c r="J174" s="223"/>
      <c r="K174" s="240" t="s">
        <v>100</v>
      </c>
      <c r="L174" s="241"/>
      <c r="M174" s="58"/>
      <c r="N174" s="120"/>
      <c r="O174" s="120"/>
      <c r="P174" s="120"/>
      <c r="Q174" s="120"/>
      <c r="R174" s="120"/>
      <c r="S174" s="120"/>
      <c r="T174" s="120"/>
      <c r="U174" s="120"/>
      <c r="V174" s="59"/>
    </row>
    <row r="175" spans="1:22" ht="17.25" hidden="1" customHeight="1" outlineLevel="1">
      <c r="A175" s="94"/>
      <c r="B175" s="216"/>
      <c r="C175" s="217"/>
      <c r="D175" s="217"/>
      <c r="E175" s="91">
        <v>62</v>
      </c>
      <c r="F175" s="226" t="s">
        <v>99</v>
      </c>
      <c r="G175" s="226"/>
      <c r="H175" s="226"/>
      <c r="I175" s="226"/>
      <c r="J175" s="226"/>
      <c r="K175" s="240" t="s">
        <v>100</v>
      </c>
      <c r="L175" s="241"/>
      <c r="M175" s="60"/>
      <c r="N175" s="121"/>
      <c r="O175" s="121"/>
      <c r="P175" s="121"/>
      <c r="Q175" s="121"/>
      <c r="R175" s="121"/>
      <c r="S175" s="121"/>
      <c r="T175" s="121"/>
      <c r="U175" s="121"/>
      <c r="V175" s="62"/>
    </row>
    <row r="176" spans="1:22" ht="31.5" hidden="1" customHeight="1" outlineLevel="1">
      <c r="A176" s="94"/>
      <c r="B176" s="199" t="s">
        <v>68</v>
      </c>
      <c r="C176" s="200"/>
      <c r="D176" s="200"/>
      <c r="E176" s="201" t="s">
        <v>101</v>
      </c>
      <c r="F176" s="202"/>
      <c r="G176" s="202"/>
      <c r="H176" s="202"/>
      <c r="I176" s="202"/>
      <c r="J176" s="202"/>
      <c r="K176" s="202"/>
      <c r="L176" s="202"/>
      <c r="M176" s="202"/>
      <c r="N176" s="202"/>
      <c r="O176" s="202"/>
      <c r="P176" s="202"/>
      <c r="Q176" s="202"/>
      <c r="R176" s="202"/>
      <c r="S176" s="202"/>
      <c r="T176" s="202"/>
      <c r="U176" s="202"/>
      <c r="V176" s="203"/>
    </row>
    <row r="177" spans="1:22" ht="59.25" hidden="1" customHeight="1" outlineLevel="1" thickBot="1">
      <c r="A177" s="94"/>
      <c r="B177" s="204" t="s">
        <v>69</v>
      </c>
      <c r="C177" s="205"/>
      <c r="D177" s="205"/>
      <c r="E177" s="206" t="s">
        <v>86</v>
      </c>
      <c r="F177" s="207"/>
      <c r="G177" s="207"/>
      <c r="H177" s="207"/>
      <c r="I177" s="207"/>
      <c r="J177" s="207"/>
      <c r="K177" s="207"/>
      <c r="L177" s="207"/>
      <c r="M177" s="207"/>
      <c r="N177" s="207"/>
      <c r="O177" s="207"/>
      <c r="P177" s="207"/>
      <c r="Q177" s="207"/>
      <c r="R177" s="207"/>
      <c r="S177" s="207"/>
      <c r="T177" s="207"/>
      <c r="U177" s="207"/>
      <c r="V177" s="208"/>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7" t="s">
        <v>66</v>
      </c>
      <c r="C179" s="228"/>
      <c r="D179" s="228"/>
      <c r="E179" s="229" t="s">
        <v>135</v>
      </c>
      <c r="F179" s="230"/>
      <c r="G179" s="230"/>
      <c r="H179" s="230"/>
      <c r="I179" s="230"/>
      <c r="J179" s="230"/>
      <c r="K179" s="230"/>
      <c r="L179" s="230"/>
      <c r="M179" s="230"/>
      <c r="N179" s="230"/>
      <c r="O179" s="230"/>
      <c r="P179" s="230"/>
      <c r="Q179" s="230"/>
      <c r="R179" s="230"/>
      <c r="S179" s="230"/>
      <c r="T179" s="230"/>
      <c r="U179" s="230"/>
      <c r="V179" s="231"/>
    </row>
    <row r="180" spans="1:22" ht="63.75" hidden="1" customHeight="1" outlineLevel="1">
      <c r="A180" s="94"/>
      <c r="B180" s="232" t="s">
        <v>81</v>
      </c>
      <c r="C180" s="233"/>
      <c r="D180" s="234"/>
      <c r="E180" s="235" t="s">
        <v>136</v>
      </c>
      <c r="F180" s="236"/>
      <c r="G180" s="236"/>
      <c r="H180" s="236"/>
      <c r="I180" s="236"/>
      <c r="J180" s="236"/>
      <c r="K180" s="236"/>
      <c r="L180" s="236"/>
      <c r="M180" s="236"/>
      <c r="N180" s="236"/>
      <c r="O180" s="236"/>
      <c r="P180" s="236"/>
      <c r="Q180" s="236"/>
      <c r="R180" s="236"/>
      <c r="S180" s="236"/>
      <c r="T180" s="236"/>
      <c r="U180" s="236"/>
      <c r="V180" s="237"/>
    </row>
    <row r="181" spans="1:22" ht="105.75" hidden="1" customHeight="1" outlineLevel="1">
      <c r="A181" s="94"/>
      <c r="B181" s="199" t="s">
        <v>82</v>
      </c>
      <c r="C181" s="200"/>
      <c r="D181" s="200"/>
      <c r="E181" s="201" t="s">
        <v>137</v>
      </c>
      <c r="F181" s="238"/>
      <c r="G181" s="238"/>
      <c r="H181" s="238"/>
      <c r="I181" s="238"/>
      <c r="J181" s="238"/>
      <c r="K181" s="238"/>
      <c r="L181" s="238"/>
      <c r="M181" s="238"/>
      <c r="N181" s="238"/>
      <c r="O181" s="238"/>
      <c r="P181" s="238"/>
      <c r="Q181" s="238"/>
      <c r="R181" s="238"/>
      <c r="S181" s="238"/>
      <c r="T181" s="238"/>
      <c r="U181" s="238"/>
      <c r="V181" s="239"/>
    </row>
    <row r="182" spans="1:22" ht="43.5" hidden="1" customHeight="1" outlineLevel="1">
      <c r="A182" s="94"/>
      <c r="B182" s="212" t="s">
        <v>67</v>
      </c>
      <c r="C182" s="213"/>
      <c r="D182" s="213"/>
      <c r="E182" s="218" t="s">
        <v>85</v>
      </c>
      <c r="F182" s="219"/>
      <c r="G182" s="219"/>
      <c r="H182" s="219"/>
      <c r="I182" s="219"/>
      <c r="J182" s="219"/>
      <c r="K182" s="219"/>
      <c r="L182" s="219"/>
      <c r="M182" s="219"/>
      <c r="N182" s="219"/>
      <c r="O182" s="219"/>
      <c r="P182" s="219"/>
      <c r="Q182" s="219"/>
      <c r="R182" s="219"/>
      <c r="S182" s="219"/>
      <c r="T182" s="219"/>
      <c r="U182" s="219"/>
      <c r="V182" s="220"/>
    </row>
    <row r="183" spans="1:22" ht="17.25" hidden="1" customHeight="1" outlineLevel="1">
      <c r="A183" s="94"/>
      <c r="B183" s="214"/>
      <c r="C183" s="215"/>
      <c r="D183" s="215"/>
      <c r="E183" s="89" t="s">
        <v>87</v>
      </c>
      <c r="F183" s="221" t="s">
        <v>97</v>
      </c>
      <c r="G183" s="221"/>
      <c r="H183" s="221"/>
      <c r="I183" s="221"/>
      <c r="J183" s="221"/>
      <c r="K183" s="221" t="s">
        <v>98</v>
      </c>
      <c r="L183" s="222"/>
      <c r="M183" s="58"/>
      <c r="N183" s="120"/>
      <c r="O183" s="120"/>
      <c r="P183" s="120"/>
      <c r="Q183" s="120"/>
      <c r="R183" s="120"/>
      <c r="S183" s="120"/>
      <c r="T183" s="120"/>
      <c r="U183" s="120"/>
      <c r="V183" s="59"/>
    </row>
    <row r="184" spans="1:22" ht="17.25" hidden="1" customHeight="1" outlineLevel="1">
      <c r="A184" s="94"/>
      <c r="B184" s="214"/>
      <c r="C184" s="215"/>
      <c r="D184" s="215"/>
      <c r="E184" s="90">
        <v>27</v>
      </c>
      <c r="F184" s="223" t="s">
        <v>90</v>
      </c>
      <c r="G184" s="223"/>
      <c r="H184" s="223"/>
      <c r="I184" s="223"/>
      <c r="J184" s="223"/>
      <c r="K184" s="224" t="s">
        <v>114</v>
      </c>
      <c r="L184" s="225"/>
      <c r="M184" s="58"/>
      <c r="N184" s="120"/>
      <c r="O184" s="120"/>
      <c r="P184" s="120"/>
      <c r="Q184" s="120"/>
      <c r="R184" s="120"/>
      <c r="S184" s="120"/>
      <c r="T184" s="120"/>
      <c r="U184" s="120"/>
      <c r="V184" s="59"/>
    </row>
    <row r="185" spans="1:22" ht="17.25" hidden="1" customHeight="1" outlineLevel="1">
      <c r="A185" s="94"/>
      <c r="B185" s="214"/>
      <c r="C185" s="215"/>
      <c r="D185" s="215"/>
      <c r="E185" s="90">
        <v>33</v>
      </c>
      <c r="F185" s="223" t="s">
        <v>91</v>
      </c>
      <c r="G185" s="223"/>
      <c r="H185" s="223"/>
      <c r="I185" s="223"/>
      <c r="J185" s="223"/>
      <c r="K185" s="224" t="s">
        <v>114</v>
      </c>
      <c r="L185" s="225"/>
      <c r="M185" s="58"/>
      <c r="N185" s="120"/>
      <c r="O185" s="120"/>
      <c r="P185" s="120"/>
      <c r="Q185" s="120"/>
      <c r="R185" s="120"/>
      <c r="S185" s="120"/>
      <c r="T185" s="120"/>
      <c r="U185" s="120"/>
      <c r="V185" s="59"/>
    </row>
    <row r="186" spans="1:22" ht="17.25" hidden="1" customHeight="1" outlineLevel="1">
      <c r="A186" s="94"/>
      <c r="B186" s="214"/>
      <c r="C186" s="215"/>
      <c r="D186" s="215"/>
      <c r="E186" s="90">
        <v>35</v>
      </c>
      <c r="F186" s="223" t="s">
        <v>92</v>
      </c>
      <c r="G186" s="223"/>
      <c r="H186" s="223"/>
      <c r="I186" s="223"/>
      <c r="J186" s="223"/>
      <c r="K186" s="224" t="s">
        <v>114</v>
      </c>
      <c r="L186" s="225"/>
      <c r="M186" s="58"/>
      <c r="N186" s="120"/>
      <c r="O186" s="120"/>
      <c r="P186" s="120"/>
      <c r="Q186" s="120"/>
      <c r="R186" s="120"/>
      <c r="S186" s="120"/>
      <c r="T186" s="120"/>
      <c r="U186" s="120"/>
      <c r="V186" s="59"/>
    </row>
    <row r="187" spans="1:22" ht="17.25" hidden="1" customHeight="1" outlineLevel="1">
      <c r="A187" s="94"/>
      <c r="B187" s="214"/>
      <c r="C187" s="215"/>
      <c r="D187" s="215"/>
      <c r="E187" s="90" t="s">
        <v>88</v>
      </c>
      <c r="F187" s="223" t="s">
        <v>93</v>
      </c>
      <c r="G187" s="223"/>
      <c r="H187" s="223"/>
      <c r="I187" s="223"/>
      <c r="J187" s="223"/>
      <c r="K187" s="224" t="s">
        <v>114</v>
      </c>
      <c r="L187" s="225"/>
      <c r="M187" s="58"/>
      <c r="N187" s="120"/>
      <c r="O187" s="120"/>
      <c r="P187" s="120"/>
      <c r="Q187" s="120"/>
      <c r="R187" s="120"/>
      <c r="S187" s="120"/>
      <c r="T187" s="120"/>
      <c r="U187" s="120"/>
      <c r="V187" s="59"/>
    </row>
    <row r="188" spans="1:22" ht="17.25" hidden="1" customHeight="1" outlineLevel="1">
      <c r="A188" s="94"/>
      <c r="B188" s="214"/>
      <c r="C188" s="215"/>
      <c r="D188" s="215"/>
      <c r="E188" s="90">
        <v>36</v>
      </c>
      <c r="F188" s="223" t="s">
        <v>94</v>
      </c>
      <c r="G188" s="223"/>
      <c r="H188" s="223"/>
      <c r="I188" s="223"/>
      <c r="J188" s="223"/>
      <c r="K188" s="224" t="s">
        <v>114</v>
      </c>
      <c r="L188" s="225"/>
      <c r="M188" s="58"/>
      <c r="N188" s="120"/>
      <c r="O188" s="120"/>
      <c r="P188" s="120"/>
      <c r="Q188" s="120"/>
      <c r="R188" s="120"/>
      <c r="S188" s="120"/>
      <c r="T188" s="120"/>
      <c r="U188" s="120"/>
      <c r="V188" s="59"/>
    </row>
    <row r="189" spans="1:22" ht="17.25" hidden="1" customHeight="1" outlineLevel="1">
      <c r="A189" s="94"/>
      <c r="B189" s="214"/>
      <c r="C189" s="215"/>
      <c r="D189" s="215"/>
      <c r="E189" s="90">
        <v>38</v>
      </c>
      <c r="F189" s="223" t="s">
        <v>95</v>
      </c>
      <c r="G189" s="223"/>
      <c r="H189" s="223"/>
      <c r="I189" s="223"/>
      <c r="J189" s="223"/>
      <c r="K189" s="224" t="s">
        <v>114</v>
      </c>
      <c r="L189" s="225"/>
      <c r="M189" s="58"/>
      <c r="N189" s="120"/>
      <c r="O189" s="120"/>
      <c r="P189" s="120"/>
      <c r="Q189" s="120"/>
      <c r="R189" s="120"/>
      <c r="S189" s="120"/>
      <c r="T189" s="120"/>
      <c r="U189" s="120"/>
      <c r="V189" s="59"/>
    </row>
    <row r="190" spans="1:22" ht="17.25" hidden="1" customHeight="1" outlineLevel="1">
      <c r="A190" s="94"/>
      <c r="B190" s="214"/>
      <c r="C190" s="215"/>
      <c r="D190" s="215"/>
      <c r="E190" s="90" t="s">
        <v>89</v>
      </c>
      <c r="F190" s="223" t="s">
        <v>96</v>
      </c>
      <c r="G190" s="223"/>
      <c r="H190" s="223"/>
      <c r="I190" s="223"/>
      <c r="J190" s="223"/>
      <c r="K190" s="224" t="s">
        <v>114</v>
      </c>
      <c r="L190" s="225"/>
      <c r="M190" s="58"/>
      <c r="N190" s="120"/>
      <c r="O190" s="120"/>
      <c r="P190" s="120"/>
      <c r="Q190" s="120"/>
      <c r="R190" s="120"/>
      <c r="S190" s="120"/>
      <c r="T190" s="120"/>
      <c r="U190" s="120"/>
      <c r="V190" s="59"/>
    </row>
    <row r="191" spans="1:22" ht="17.25" hidden="1" customHeight="1" outlineLevel="1">
      <c r="A191" s="94"/>
      <c r="B191" s="216"/>
      <c r="C191" s="217"/>
      <c r="D191" s="217"/>
      <c r="E191" s="91">
        <v>62</v>
      </c>
      <c r="F191" s="226" t="s">
        <v>99</v>
      </c>
      <c r="G191" s="226"/>
      <c r="H191" s="226"/>
      <c r="I191" s="226"/>
      <c r="J191" s="226"/>
      <c r="K191" s="224" t="s">
        <v>114</v>
      </c>
      <c r="L191" s="225"/>
      <c r="M191" s="60"/>
      <c r="N191" s="121"/>
      <c r="O191" s="121"/>
      <c r="P191" s="121"/>
      <c r="Q191" s="121"/>
      <c r="R191" s="121"/>
      <c r="S191" s="121"/>
      <c r="T191" s="121"/>
      <c r="U191" s="121"/>
      <c r="V191" s="62"/>
    </row>
    <row r="192" spans="1:22" ht="31.5" hidden="1" customHeight="1" outlineLevel="1">
      <c r="A192" s="94"/>
      <c r="B192" s="199" t="s">
        <v>68</v>
      </c>
      <c r="C192" s="200"/>
      <c r="D192" s="200"/>
      <c r="E192" s="201" t="s">
        <v>101</v>
      </c>
      <c r="F192" s="202"/>
      <c r="G192" s="202"/>
      <c r="H192" s="202"/>
      <c r="I192" s="202"/>
      <c r="J192" s="202"/>
      <c r="K192" s="202"/>
      <c r="L192" s="202"/>
      <c r="M192" s="202"/>
      <c r="N192" s="202"/>
      <c r="O192" s="202"/>
      <c r="P192" s="202"/>
      <c r="Q192" s="202"/>
      <c r="R192" s="202"/>
      <c r="S192" s="202"/>
      <c r="T192" s="202"/>
      <c r="U192" s="202"/>
      <c r="V192" s="203"/>
    </row>
    <row r="193" spans="1:22" ht="59.25" hidden="1" customHeight="1" outlineLevel="1" thickBot="1">
      <c r="A193" s="94"/>
      <c r="B193" s="204" t="s">
        <v>69</v>
      </c>
      <c r="C193" s="205"/>
      <c r="D193" s="205"/>
      <c r="E193" s="206" t="s">
        <v>86</v>
      </c>
      <c r="F193" s="207"/>
      <c r="G193" s="207"/>
      <c r="H193" s="207"/>
      <c r="I193" s="207"/>
      <c r="J193" s="207"/>
      <c r="K193" s="207"/>
      <c r="L193" s="207"/>
      <c r="M193" s="207"/>
      <c r="N193" s="207"/>
      <c r="O193" s="207"/>
      <c r="P193" s="207"/>
      <c r="Q193" s="207"/>
      <c r="R193" s="207"/>
      <c r="S193" s="207"/>
      <c r="T193" s="207"/>
      <c r="U193" s="207"/>
      <c r="V193" s="208"/>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D8</v>
      </c>
      <c r="B195" s="256" t="s">
        <v>154</v>
      </c>
      <c r="C195" s="257"/>
      <c r="D195" s="257"/>
      <c r="E195" s="257"/>
      <c r="F195" s="257"/>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27" t="s">
        <v>66</v>
      </c>
      <c r="C196" s="228"/>
      <c r="D196" s="228"/>
      <c r="E196" s="258" t="s">
        <v>83</v>
      </c>
      <c r="F196" s="259"/>
      <c r="G196" s="259"/>
      <c r="H196" s="259"/>
      <c r="I196" s="259"/>
      <c r="J196" s="259"/>
      <c r="K196" s="259"/>
      <c r="L196" s="259"/>
      <c r="M196" s="259"/>
      <c r="N196" s="259"/>
      <c r="O196" s="259"/>
      <c r="P196" s="259"/>
      <c r="Q196" s="259"/>
      <c r="R196" s="259"/>
      <c r="S196" s="259"/>
      <c r="T196" s="259"/>
      <c r="U196" s="259"/>
      <c r="V196" s="260"/>
    </row>
    <row r="197" spans="1:22" ht="46.5" hidden="1" customHeight="1" outlineLevel="1">
      <c r="A197" s="94"/>
      <c r="B197" s="232" t="s">
        <v>81</v>
      </c>
      <c r="C197" s="233"/>
      <c r="D197" s="234"/>
      <c r="E197" s="235" t="s">
        <v>84</v>
      </c>
      <c r="F197" s="236"/>
      <c r="G197" s="236"/>
      <c r="H197" s="236"/>
      <c r="I197" s="236"/>
      <c r="J197" s="236"/>
      <c r="K197" s="236"/>
      <c r="L197" s="236"/>
      <c r="M197" s="236"/>
      <c r="N197" s="236"/>
      <c r="O197" s="236"/>
      <c r="P197" s="236"/>
      <c r="Q197" s="236"/>
      <c r="R197" s="236"/>
      <c r="S197" s="236"/>
      <c r="T197" s="236"/>
      <c r="U197" s="236"/>
      <c r="V197" s="237"/>
    </row>
    <row r="198" spans="1:22" ht="52.5" hidden="1" customHeight="1" outlineLevel="1">
      <c r="A198" s="94"/>
      <c r="B198" s="199" t="s">
        <v>82</v>
      </c>
      <c r="C198" s="200"/>
      <c r="D198" s="200"/>
      <c r="E198" s="201" t="s">
        <v>102</v>
      </c>
      <c r="F198" s="202"/>
      <c r="G198" s="202"/>
      <c r="H198" s="202"/>
      <c r="I198" s="202"/>
      <c r="J198" s="202"/>
      <c r="K198" s="202"/>
      <c r="L198" s="202"/>
      <c r="M198" s="202"/>
      <c r="N198" s="202"/>
      <c r="O198" s="202"/>
      <c r="P198" s="202"/>
      <c r="Q198" s="202"/>
      <c r="R198" s="202"/>
      <c r="S198" s="202"/>
      <c r="T198" s="202"/>
      <c r="U198" s="202"/>
      <c r="V198" s="203"/>
    </row>
    <row r="199" spans="1:22" ht="43.5" hidden="1" customHeight="1" outlineLevel="1">
      <c r="A199" s="94"/>
      <c r="B199" s="212" t="s">
        <v>67</v>
      </c>
      <c r="C199" s="213"/>
      <c r="D199" s="213"/>
      <c r="E199" s="218" t="s">
        <v>85</v>
      </c>
      <c r="F199" s="219"/>
      <c r="G199" s="219"/>
      <c r="H199" s="219"/>
      <c r="I199" s="219"/>
      <c r="J199" s="219"/>
      <c r="K199" s="219"/>
      <c r="L199" s="219"/>
      <c r="M199" s="219"/>
      <c r="N199" s="219"/>
      <c r="O199" s="219"/>
      <c r="P199" s="219"/>
      <c r="Q199" s="219"/>
      <c r="R199" s="219"/>
      <c r="S199" s="219"/>
      <c r="T199" s="219"/>
      <c r="U199" s="219"/>
      <c r="V199" s="220"/>
    </row>
    <row r="200" spans="1:22" ht="17.25" hidden="1" customHeight="1" outlineLevel="1">
      <c r="A200" s="94"/>
      <c r="B200" s="214"/>
      <c r="C200" s="215"/>
      <c r="D200" s="215"/>
      <c r="E200" s="89" t="s">
        <v>87</v>
      </c>
      <c r="F200" s="221" t="s">
        <v>97</v>
      </c>
      <c r="G200" s="221"/>
      <c r="H200" s="221"/>
      <c r="I200" s="221"/>
      <c r="J200" s="221"/>
      <c r="K200" s="221" t="s">
        <v>98</v>
      </c>
      <c r="L200" s="222"/>
      <c r="M200" s="58"/>
      <c r="N200" s="149"/>
      <c r="O200" s="149"/>
      <c r="P200" s="149"/>
      <c r="Q200" s="149"/>
      <c r="R200" s="149"/>
      <c r="S200" s="149"/>
      <c r="T200" s="149"/>
      <c r="U200" s="149"/>
      <c r="V200" s="59"/>
    </row>
    <row r="201" spans="1:22" ht="17.25" hidden="1" customHeight="1" outlineLevel="1">
      <c r="A201" s="94"/>
      <c r="B201" s="214"/>
      <c r="C201" s="215"/>
      <c r="D201" s="215"/>
      <c r="E201" s="90">
        <v>27</v>
      </c>
      <c r="F201" s="223" t="s">
        <v>90</v>
      </c>
      <c r="G201" s="223"/>
      <c r="H201" s="223"/>
      <c r="I201" s="223"/>
      <c r="J201" s="223"/>
      <c r="K201" s="240" t="s">
        <v>100</v>
      </c>
      <c r="L201" s="241"/>
      <c r="M201" s="58"/>
      <c r="N201" s="149"/>
      <c r="O201" s="149"/>
      <c r="P201" s="149"/>
      <c r="Q201" s="149"/>
      <c r="R201" s="149"/>
      <c r="S201" s="149"/>
      <c r="T201" s="149"/>
      <c r="U201" s="149"/>
      <c r="V201" s="59"/>
    </row>
    <row r="202" spans="1:22" ht="17.25" hidden="1" customHeight="1" outlineLevel="1">
      <c r="A202" s="94"/>
      <c r="B202" s="214"/>
      <c r="C202" s="215"/>
      <c r="D202" s="215"/>
      <c r="E202" s="90">
        <v>33</v>
      </c>
      <c r="F202" s="223" t="s">
        <v>91</v>
      </c>
      <c r="G202" s="223"/>
      <c r="H202" s="223"/>
      <c r="I202" s="223"/>
      <c r="J202" s="223"/>
      <c r="K202" s="240" t="s">
        <v>100</v>
      </c>
      <c r="L202" s="241"/>
      <c r="M202" s="58"/>
      <c r="N202" s="149"/>
      <c r="O202" s="149"/>
      <c r="P202" s="149"/>
      <c r="Q202" s="149"/>
      <c r="R202" s="149"/>
      <c r="S202" s="149"/>
      <c r="T202" s="149"/>
      <c r="U202" s="149"/>
      <c r="V202" s="59"/>
    </row>
    <row r="203" spans="1:22" ht="17.25" hidden="1" customHeight="1" outlineLevel="1">
      <c r="A203" s="94"/>
      <c r="B203" s="214"/>
      <c r="C203" s="215"/>
      <c r="D203" s="215"/>
      <c r="E203" s="90">
        <v>35</v>
      </c>
      <c r="F203" s="223" t="s">
        <v>92</v>
      </c>
      <c r="G203" s="223"/>
      <c r="H203" s="223"/>
      <c r="I203" s="223"/>
      <c r="J203" s="223"/>
      <c r="K203" s="240" t="s">
        <v>100</v>
      </c>
      <c r="L203" s="241"/>
      <c r="M203" s="58"/>
      <c r="N203" s="149"/>
      <c r="O203" s="149"/>
      <c r="P203" s="149"/>
      <c r="Q203" s="149"/>
      <c r="R203" s="149"/>
      <c r="S203" s="149"/>
      <c r="T203" s="149"/>
      <c r="U203" s="149"/>
      <c r="V203" s="59"/>
    </row>
    <row r="204" spans="1:22" ht="17.25" hidden="1" customHeight="1" outlineLevel="1">
      <c r="A204" s="94"/>
      <c r="B204" s="214"/>
      <c r="C204" s="215"/>
      <c r="D204" s="215"/>
      <c r="E204" s="90" t="s">
        <v>88</v>
      </c>
      <c r="F204" s="223" t="s">
        <v>93</v>
      </c>
      <c r="G204" s="223"/>
      <c r="H204" s="223"/>
      <c r="I204" s="223"/>
      <c r="J204" s="223"/>
      <c r="K204" s="240" t="s">
        <v>100</v>
      </c>
      <c r="L204" s="241"/>
      <c r="M204" s="58"/>
      <c r="N204" s="149"/>
      <c r="O204" s="149"/>
      <c r="P204" s="149"/>
      <c r="Q204" s="149"/>
      <c r="R204" s="149"/>
      <c r="S204" s="149"/>
      <c r="T204" s="149"/>
      <c r="U204" s="149"/>
      <c r="V204" s="59"/>
    </row>
    <row r="205" spans="1:22" ht="17.25" hidden="1" customHeight="1" outlineLevel="1">
      <c r="A205" s="94"/>
      <c r="B205" s="214"/>
      <c r="C205" s="215"/>
      <c r="D205" s="215"/>
      <c r="E205" s="90">
        <v>36</v>
      </c>
      <c r="F205" s="223" t="s">
        <v>94</v>
      </c>
      <c r="G205" s="223"/>
      <c r="H205" s="223"/>
      <c r="I205" s="223"/>
      <c r="J205" s="223"/>
      <c r="K205" s="240" t="s">
        <v>100</v>
      </c>
      <c r="L205" s="241"/>
      <c r="M205" s="58"/>
      <c r="N205" s="149"/>
      <c r="O205" s="149"/>
      <c r="P205" s="149"/>
      <c r="Q205" s="149"/>
      <c r="R205" s="149"/>
      <c r="S205" s="149"/>
      <c r="T205" s="149"/>
      <c r="U205" s="149"/>
      <c r="V205" s="59"/>
    </row>
    <row r="206" spans="1:22" ht="17.25" hidden="1" customHeight="1" outlineLevel="1">
      <c r="A206" s="94"/>
      <c r="B206" s="214"/>
      <c r="C206" s="215"/>
      <c r="D206" s="215"/>
      <c r="E206" s="90">
        <v>38</v>
      </c>
      <c r="F206" s="223" t="s">
        <v>95</v>
      </c>
      <c r="G206" s="223"/>
      <c r="H206" s="223"/>
      <c r="I206" s="223"/>
      <c r="J206" s="223"/>
      <c r="K206" s="240" t="s">
        <v>100</v>
      </c>
      <c r="L206" s="241"/>
      <c r="M206" s="58"/>
      <c r="N206" s="149"/>
      <c r="O206" s="149"/>
      <c r="P206" s="149"/>
      <c r="Q206" s="149"/>
      <c r="R206" s="149"/>
      <c r="S206" s="149"/>
      <c r="T206" s="149"/>
      <c r="U206" s="149"/>
      <c r="V206" s="59"/>
    </row>
    <row r="207" spans="1:22" ht="17.25" hidden="1" customHeight="1" outlineLevel="1">
      <c r="A207" s="94"/>
      <c r="B207" s="214"/>
      <c r="C207" s="215"/>
      <c r="D207" s="215"/>
      <c r="E207" s="90" t="s">
        <v>89</v>
      </c>
      <c r="F207" s="223" t="s">
        <v>96</v>
      </c>
      <c r="G207" s="223"/>
      <c r="H207" s="223"/>
      <c r="I207" s="223"/>
      <c r="J207" s="223"/>
      <c r="K207" s="240" t="s">
        <v>100</v>
      </c>
      <c r="L207" s="241"/>
      <c r="M207" s="58"/>
      <c r="N207" s="149"/>
      <c r="O207" s="149"/>
      <c r="P207" s="149"/>
      <c r="Q207" s="149"/>
      <c r="R207" s="149"/>
      <c r="S207" s="149"/>
      <c r="T207" s="149"/>
      <c r="U207" s="149"/>
      <c r="V207" s="59"/>
    </row>
    <row r="208" spans="1:22" ht="17.25" hidden="1" customHeight="1" outlineLevel="1">
      <c r="A208" s="94"/>
      <c r="B208" s="216"/>
      <c r="C208" s="217"/>
      <c r="D208" s="217"/>
      <c r="E208" s="91">
        <v>62</v>
      </c>
      <c r="F208" s="226" t="s">
        <v>99</v>
      </c>
      <c r="G208" s="226"/>
      <c r="H208" s="226"/>
      <c r="I208" s="226"/>
      <c r="J208" s="226"/>
      <c r="K208" s="240" t="s">
        <v>100</v>
      </c>
      <c r="L208" s="241"/>
      <c r="M208" s="60"/>
      <c r="N208" s="150"/>
      <c r="O208" s="150"/>
      <c r="P208" s="150"/>
      <c r="Q208" s="150"/>
      <c r="R208" s="150"/>
      <c r="S208" s="150"/>
      <c r="T208" s="150"/>
      <c r="U208" s="150"/>
      <c r="V208" s="62"/>
    </row>
    <row r="209" spans="1:22" ht="31.5" hidden="1" customHeight="1" outlineLevel="1">
      <c r="A209" s="94"/>
      <c r="B209" s="199" t="s">
        <v>68</v>
      </c>
      <c r="C209" s="200"/>
      <c r="D209" s="200"/>
      <c r="E209" s="201" t="s">
        <v>101</v>
      </c>
      <c r="F209" s="202"/>
      <c r="G209" s="202"/>
      <c r="H209" s="202"/>
      <c r="I209" s="202"/>
      <c r="J209" s="202"/>
      <c r="K209" s="202"/>
      <c r="L209" s="202"/>
      <c r="M209" s="202"/>
      <c r="N209" s="202"/>
      <c r="O209" s="202"/>
      <c r="P209" s="202"/>
      <c r="Q209" s="202"/>
      <c r="R209" s="202"/>
      <c r="S209" s="202"/>
      <c r="T209" s="202"/>
      <c r="U209" s="202"/>
      <c r="V209" s="203"/>
    </row>
    <row r="210" spans="1:22" ht="59.25" hidden="1" customHeight="1" outlineLevel="1" thickBot="1">
      <c r="A210" s="94"/>
      <c r="B210" s="204" t="s">
        <v>69</v>
      </c>
      <c r="C210" s="205"/>
      <c r="D210" s="205"/>
      <c r="E210" s="206" t="s">
        <v>86</v>
      </c>
      <c r="F210" s="207"/>
      <c r="G210" s="207"/>
      <c r="H210" s="207"/>
      <c r="I210" s="207"/>
      <c r="J210" s="207"/>
      <c r="K210" s="207"/>
      <c r="L210" s="207"/>
      <c r="M210" s="207"/>
      <c r="N210" s="207"/>
      <c r="O210" s="207"/>
      <c r="P210" s="207"/>
      <c r="Q210" s="207"/>
      <c r="R210" s="207"/>
      <c r="S210" s="207"/>
      <c r="T210" s="207"/>
      <c r="U210" s="207"/>
      <c r="V210" s="208"/>
    </row>
    <row r="211" spans="1:22" hidden="1">
      <c r="A211" s="94"/>
      <c r="B211" s="94"/>
      <c r="C211" s="94"/>
      <c r="D211" s="94"/>
      <c r="E211" s="254"/>
      <c r="F211" s="255"/>
      <c r="G211" s="255"/>
      <c r="H211" s="255"/>
      <c r="I211" s="255"/>
      <c r="J211" s="255"/>
      <c r="K211" s="255"/>
      <c r="L211" s="255"/>
      <c r="M211" s="255"/>
      <c r="N211" s="255"/>
      <c r="O211" s="255"/>
      <c r="P211" s="255"/>
      <c r="Q211" s="255"/>
      <c r="R211" s="255"/>
      <c r="S211" s="255"/>
      <c r="T211" s="255"/>
      <c r="U211" s="255"/>
      <c r="V211" s="255"/>
    </row>
    <row r="212" spans="1:22" ht="74.25" hidden="1" customHeight="1" outlineLevel="1" thickBot="1">
      <c r="A212" s="94"/>
      <c r="B212" s="227" t="s">
        <v>66</v>
      </c>
      <c r="C212" s="228"/>
      <c r="D212" s="228"/>
      <c r="E212" s="229" t="s">
        <v>103</v>
      </c>
      <c r="F212" s="230"/>
      <c r="G212" s="230"/>
      <c r="H212" s="230"/>
      <c r="I212" s="230"/>
      <c r="J212" s="230"/>
      <c r="K212" s="230"/>
      <c r="L212" s="230"/>
      <c r="M212" s="230"/>
      <c r="N212" s="230"/>
      <c r="O212" s="230"/>
      <c r="P212" s="230"/>
      <c r="Q212" s="230"/>
      <c r="R212" s="230"/>
      <c r="S212" s="230"/>
      <c r="T212" s="230"/>
      <c r="U212" s="230"/>
      <c r="V212" s="231"/>
    </row>
    <row r="213" spans="1:22" ht="46.5" hidden="1" customHeight="1" outlineLevel="1">
      <c r="A213" s="94"/>
      <c r="B213" s="232" t="s">
        <v>81</v>
      </c>
      <c r="C213" s="233"/>
      <c r="D213" s="234"/>
      <c r="E213" s="235" t="s">
        <v>104</v>
      </c>
      <c r="F213" s="236"/>
      <c r="G213" s="236"/>
      <c r="H213" s="236"/>
      <c r="I213" s="236"/>
      <c r="J213" s="236"/>
      <c r="K213" s="236"/>
      <c r="L213" s="236"/>
      <c r="M213" s="236"/>
      <c r="N213" s="236"/>
      <c r="O213" s="236"/>
      <c r="P213" s="236"/>
      <c r="Q213" s="236"/>
      <c r="R213" s="236"/>
      <c r="S213" s="236"/>
      <c r="T213" s="236"/>
      <c r="U213" s="236"/>
      <c r="V213" s="237"/>
    </row>
    <row r="214" spans="1:22" ht="105.75" hidden="1" customHeight="1" outlineLevel="1">
      <c r="A214" s="94"/>
      <c r="B214" s="199" t="s">
        <v>82</v>
      </c>
      <c r="C214" s="200"/>
      <c r="D214" s="200"/>
      <c r="E214" s="201" t="s">
        <v>105</v>
      </c>
      <c r="F214" s="238"/>
      <c r="G214" s="238"/>
      <c r="H214" s="238"/>
      <c r="I214" s="238"/>
      <c r="J214" s="238"/>
      <c r="K214" s="238"/>
      <c r="L214" s="238"/>
      <c r="M214" s="238"/>
      <c r="N214" s="238"/>
      <c r="O214" s="238"/>
      <c r="P214" s="238"/>
      <c r="Q214" s="238"/>
      <c r="R214" s="238"/>
      <c r="S214" s="238"/>
      <c r="T214" s="238"/>
      <c r="U214" s="238"/>
      <c r="V214" s="239"/>
    </row>
    <row r="215" spans="1:22" ht="43.5" hidden="1" customHeight="1" outlineLevel="1">
      <c r="A215" s="94"/>
      <c r="B215" s="212" t="s">
        <v>67</v>
      </c>
      <c r="C215" s="213"/>
      <c r="D215" s="213"/>
      <c r="E215" s="218" t="s">
        <v>85</v>
      </c>
      <c r="F215" s="219"/>
      <c r="G215" s="219"/>
      <c r="H215" s="219"/>
      <c r="I215" s="219"/>
      <c r="J215" s="219"/>
      <c r="K215" s="219"/>
      <c r="L215" s="219"/>
      <c r="M215" s="219"/>
      <c r="N215" s="219"/>
      <c r="O215" s="219"/>
      <c r="P215" s="219"/>
      <c r="Q215" s="219"/>
      <c r="R215" s="219"/>
      <c r="S215" s="219"/>
      <c r="T215" s="219"/>
      <c r="U215" s="219"/>
      <c r="V215" s="220"/>
    </row>
    <row r="216" spans="1:22" ht="17.25" hidden="1" customHeight="1" outlineLevel="1">
      <c r="A216" s="94"/>
      <c r="B216" s="214"/>
      <c r="C216" s="215"/>
      <c r="D216" s="215"/>
      <c r="E216" s="89" t="s">
        <v>87</v>
      </c>
      <c r="F216" s="221" t="s">
        <v>97</v>
      </c>
      <c r="G216" s="221"/>
      <c r="H216" s="221"/>
      <c r="I216" s="221"/>
      <c r="J216" s="221"/>
      <c r="K216" s="221" t="s">
        <v>98</v>
      </c>
      <c r="L216" s="222"/>
      <c r="M216" s="58"/>
      <c r="N216" s="149"/>
      <c r="O216" s="149"/>
      <c r="P216" s="149"/>
      <c r="Q216" s="149"/>
      <c r="R216" s="149"/>
      <c r="S216" s="149"/>
      <c r="T216" s="149"/>
      <c r="U216" s="149"/>
      <c r="V216" s="59"/>
    </row>
    <row r="217" spans="1:22" ht="17.25" hidden="1" customHeight="1" outlineLevel="1">
      <c r="A217" s="94"/>
      <c r="B217" s="214"/>
      <c r="C217" s="215"/>
      <c r="D217" s="215"/>
      <c r="E217" s="90">
        <v>27</v>
      </c>
      <c r="F217" s="223" t="s">
        <v>90</v>
      </c>
      <c r="G217" s="223"/>
      <c r="H217" s="223"/>
      <c r="I217" s="223"/>
      <c r="J217" s="223"/>
      <c r="K217" s="224" t="s">
        <v>106</v>
      </c>
      <c r="L217" s="225"/>
      <c r="M217" s="122"/>
      <c r="N217" s="123"/>
      <c r="O217" s="123"/>
      <c r="P217" s="149"/>
      <c r="Q217" s="149"/>
      <c r="R217" s="149"/>
      <c r="S217" s="149"/>
      <c r="T217" s="149"/>
      <c r="U217" s="149"/>
      <c r="V217" s="59"/>
    </row>
    <row r="218" spans="1:22" ht="17.25" hidden="1" customHeight="1" outlineLevel="1">
      <c r="A218" s="94"/>
      <c r="B218" s="214"/>
      <c r="C218" s="215"/>
      <c r="D218" s="215"/>
      <c r="E218" s="90">
        <v>33</v>
      </c>
      <c r="F218" s="223" t="s">
        <v>91</v>
      </c>
      <c r="G218" s="223"/>
      <c r="H218" s="223"/>
      <c r="I218" s="223"/>
      <c r="J218" s="223"/>
      <c r="K218" s="224" t="s">
        <v>106</v>
      </c>
      <c r="L218" s="225"/>
      <c r="M218" s="122"/>
      <c r="N218" s="123"/>
      <c r="O218" s="123"/>
      <c r="P218" s="149"/>
      <c r="Q218" s="149"/>
      <c r="R218" s="149"/>
      <c r="S218" s="149"/>
      <c r="T218" s="149"/>
      <c r="U218" s="149"/>
      <c r="V218" s="59"/>
    </row>
    <row r="219" spans="1:22" ht="17.25" hidden="1" customHeight="1" outlineLevel="1">
      <c r="A219" s="94"/>
      <c r="B219" s="214"/>
      <c r="C219" s="215"/>
      <c r="D219" s="215"/>
      <c r="E219" s="90">
        <v>35</v>
      </c>
      <c r="F219" s="223" t="s">
        <v>92</v>
      </c>
      <c r="G219" s="223"/>
      <c r="H219" s="223"/>
      <c r="I219" s="223"/>
      <c r="J219" s="223"/>
      <c r="K219" s="224" t="s">
        <v>106</v>
      </c>
      <c r="L219" s="225"/>
      <c r="M219" s="122"/>
      <c r="N219" s="123"/>
      <c r="O219" s="123"/>
      <c r="P219" s="149"/>
      <c r="Q219" s="149"/>
      <c r="R219" s="149"/>
      <c r="S219" s="149"/>
      <c r="T219" s="149"/>
      <c r="U219" s="149"/>
      <c r="V219" s="59"/>
    </row>
    <row r="220" spans="1:22" ht="17.25" hidden="1" customHeight="1" outlineLevel="1">
      <c r="A220" s="94"/>
      <c r="B220" s="214"/>
      <c r="C220" s="215"/>
      <c r="D220" s="215"/>
      <c r="E220" s="90" t="s">
        <v>88</v>
      </c>
      <c r="F220" s="223" t="s">
        <v>93</v>
      </c>
      <c r="G220" s="223"/>
      <c r="H220" s="223"/>
      <c r="I220" s="223"/>
      <c r="J220" s="223"/>
      <c r="K220" s="224" t="s">
        <v>106</v>
      </c>
      <c r="L220" s="225"/>
      <c r="M220" s="58"/>
      <c r="N220" s="149"/>
      <c r="O220" s="149"/>
      <c r="P220" s="149"/>
      <c r="Q220" s="149"/>
      <c r="R220" s="149"/>
      <c r="S220" s="149"/>
      <c r="T220" s="149"/>
      <c r="U220" s="149"/>
      <c r="V220" s="59"/>
    </row>
    <row r="221" spans="1:22" ht="17.25" hidden="1" customHeight="1" outlineLevel="1">
      <c r="A221" s="94"/>
      <c r="B221" s="214"/>
      <c r="C221" s="215"/>
      <c r="D221" s="215"/>
      <c r="E221" s="90">
        <v>36</v>
      </c>
      <c r="F221" s="223" t="s">
        <v>94</v>
      </c>
      <c r="G221" s="223"/>
      <c r="H221" s="223"/>
      <c r="I221" s="223"/>
      <c r="J221" s="223"/>
      <c r="K221" s="224" t="s">
        <v>106</v>
      </c>
      <c r="L221" s="225"/>
      <c r="M221" s="58"/>
      <c r="N221" s="149"/>
      <c r="O221" s="149"/>
      <c r="P221" s="149"/>
      <c r="Q221" s="149"/>
      <c r="R221" s="149"/>
      <c r="S221" s="149"/>
      <c r="T221" s="149"/>
      <c r="U221" s="149"/>
      <c r="V221" s="59"/>
    </row>
    <row r="222" spans="1:22" ht="17.25" hidden="1" customHeight="1" outlineLevel="1">
      <c r="A222" s="94"/>
      <c r="B222" s="214"/>
      <c r="C222" s="215"/>
      <c r="D222" s="215"/>
      <c r="E222" s="90">
        <v>38</v>
      </c>
      <c r="F222" s="223" t="s">
        <v>95</v>
      </c>
      <c r="G222" s="223"/>
      <c r="H222" s="223"/>
      <c r="I222" s="223"/>
      <c r="J222" s="223"/>
      <c r="K222" s="224" t="s">
        <v>106</v>
      </c>
      <c r="L222" s="225"/>
      <c r="M222" s="58"/>
      <c r="N222" s="149"/>
      <c r="O222" s="149"/>
      <c r="P222" s="149"/>
      <c r="Q222" s="149"/>
      <c r="R222" s="149"/>
      <c r="S222" s="149"/>
      <c r="T222" s="149"/>
      <c r="U222" s="149"/>
      <c r="V222" s="59"/>
    </row>
    <row r="223" spans="1:22" ht="17.25" hidden="1" customHeight="1" outlineLevel="1">
      <c r="A223" s="94"/>
      <c r="B223" s="214"/>
      <c r="C223" s="215"/>
      <c r="D223" s="215"/>
      <c r="E223" s="90" t="s">
        <v>89</v>
      </c>
      <c r="F223" s="223" t="s">
        <v>96</v>
      </c>
      <c r="G223" s="223"/>
      <c r="H223" s="223"/>
      <c r="I223" s="223"/>
      <c r="J223" s="223"/>
      <c r="K223" s="224" t="s">
        <v>106</v>
      </c>
      <c r="L223" s="225"/>
      <c r="M223" s="58"/>
      <c r="N223" s="149"/>
      <c r="O223" s="149"/>
      <c r="P223" s="149"/>
      <c r="Q223" s="149"/>
      <c r="R223" s="149"/>
      <c r="S223" s="149"/>
      <c r="T223" s="149"/>
      <c r="U223" s="149"/>
      <c r="V223" s="59"/>
    </row>
    <row r="224" spans="1:22" ht="17.25" hidden="1" customHeight="1" outlineLevel="1">
      <c r="A224" s="94"/>
      <c r="B224" s="216"/>
      <c r="C224" s="217"/>
      <c r="D224" s="217"/>
      <c r="E224" s="91">
        <v>62</v>
      </c>
      <c r="F224" s="226" t="s">
        <v>99</v>
      </c>
      <c r="G224" s="226"/>
      <c r="H224" s="226"/>
      <c r="I224" s="226"/>
      <c r="J224" s="226"/>
      <c r="K224" s="252" t="s">
        <v>106</v>
      </c>
      <c r="L224" s="253"/>
      <c r="M224" s="60"/>
      <c r="N224" s="150"/>
      <c r="O224" s="150"/>
      <c r="P224" s="150"/>
      <c r="Q224" s="150"/>
      <c r="R224" s="150"/>
      <c r="S224" s="150"/>
      <c r="T224" s="150"/>
      <c r="U224" s="150"/>
      <c r="V224" s="62"/>
    </row>
    <row r="225" spans="1:22" ht="31.5" hidden="1" customHeight="1" outlineLevel="1">
      <c r="A225" s="94"/>
      <c r="B225" s="199" t="s">
        <v>68</v>
      </c>
      <c r="C225" s="200"/>
      <c r="D225" s="200"/>
      <c r="E225" s="251" t="s">
        <v>101</v>
      </c>
      <c r="F225" s="242"/>
      <c r="G225" s="242"/>
      <c r="H225" s="242"/>
      <c r="I225" s="242"/>
      <c r="J225" s="242"/>
      <c r="K225" s="242"/>
      <c r="L225" s="242"/>
      <c r="M225" s="202"/>
      <c r="N225" s="202"/>
      <c r="O225" s="202"/>
      <c r="P225" s="202"/>
      <c r="Q225" s="202"/>
      <c r="R225" s="202"/>
      <c r="S225" s="202"/>
      <c r="T225" s="202"/>
      <c r="U225" s="202"/>
      <c r="V225" s="203"/>
    </row>
    <row r="226" spans="1:22" ht="59.25" hidden="1" customHeight="1" outlineLevel="1" thickBot="1">
      <c r="A226" s="94"/>
      <c r="B226" s="204" t="s">
        <v>69</v>
      </c>
      <c r="C226" s="205"/>
      <c r="D226" s="205"/>
      <c r="E226" s="206" t="s">
        <v>86</v>
      </c>
      <c r="F226" s="207"/>
      <c r="G226" s="207"/>
      <c r="H226" s="207"/>
      <c r="I226" s="207"/>
      <c r="J226" s="207"/>
      <c r="K226" s="207"/>
      <c r="L226" s="207"/>
      <c r="M226" s="207"/>
      <c r="N226" s="207"/>
      <c r="O226" s="207"/>
      <c r="P226" s="207"/>
      <c r="Q226" s="207"/>
      <c r="R226" s="207"/>
      <c r="S226" s="207"/>
      <c r="T226" s="207"/>
      <c r="U226" s="207"/>
      <c r="V226" s="208"/>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7" t="s">
        <v>66</v>
      </c>
      <c r="C228" s="228"/>
      <c r="D228" s="228"/>
      <c r="E228" s="229" t="s">
        <v>107</v>
      </c>
      <c r="F228" s="230"/>
      <c r="G228" s="230"/>
      <c r="H228" s="230"/>
      <c r="I228" s="230"/>
      <c r="J228" s="230"/>
      <c r="K228" s="230"/>
      <c r="L228" s="230"/>
      <c r="M228" s="230"/>
      <c r="N228" s="230"/>
      <c r="O228" s="230"/>
      <c r="P228" s="230"/>
      <c r="Q228" s="230"/>
      <c r="R228" s="230"/>
      <c r="S228" s="230"/>
      <c r="T228" s="230"/>
      <c r="U228" s="230"/>
      <c r="V228" s="231"/>
    </row>
    <row r="229" spans="1:22" ht="46.5" hidden="1" customHeight="1" outlineLevel="1">
      <c r="A229" s="94"/>
      <c r="B229" s="232" t="s">
        <v>81</v>
      </c>
      <c r="C229" s="233"/>
      <c r="D229" s="234"/>
      <c r="E229" s="235" t="s">
        <v>108</v>
      </c>
      <c r="F229" s="236"/>
      <c r="G229" s="236"/>
      <c r="H229" s="236"/>
      <c r="I229" s="236"/>
      <c r="J229" s="236"/>
      <c r="K229" s="236"/>
      <c r="L229" s="236"/>
      <c r="M229" s="236"/>
      <c r="N229" s="236"/>
      <c r="O229" s="236"/>
      <c r="P229" s="236"/>
      <c r="Q229" s="236"/>
      <c r="R229" s="236"/>
      <c r="S229" s="236"/>
      <c r="T229" s="236"/>
      <c r="U229" s="236"/>
      <c r="V229" s="237"/>
    </row>
    <row r="230" spans="1:22" ht="105.75" hidden="1" customHeight="1" outlineLevel="1">
      <c r="A230" s="94"/>
      <c r="B230" s="199" t="s">
        <v>82</v>
      </c>
      <c r="C230" s="200"/>
      <c r="D230" s="200"/>
      <c r="E230" s="201" t="s">
        <v>109</v>
      </c>
      <c r="F230" s="238"/>
      <c r="G230" s="238"/>
      <c r="H230" s="238"/>
      <c r="I230" s="238"/>
      <c r="J230" s="238"/>
      <c r="K230" s="238"/>
      <c r="L230" s="238"/>
      <c r="M230" s="238"/>
      <c r="N230" s="238"/>
      <c r="O230" s="238"/>
      <c r="P230" s="238"/>
      <c r="Q230" s="238"/>
      <c r="R230" s="238"/>
      <c r="S230" s="238"/>
      <c r="T230" s="238"/>
      <c r="U230" s="238"/>
      <c r="V230" s="239"/>
    </row>
    <row r="231" spans="1:22" ht="43.5" hidden="1" customHeight="1" outlineLevel="1">
      <c r="A231" s="94"/>
      <c r="B231" s="212" t="s">
        <v>67</v>
      </c>
      <c r="C231" s="213"/>
      <c r="D231" s="213"/>
      <c r="E231" s="218" t="s">
        <v>85</v>
      </c>
      <c r="F231" s="219"/>
      <c r="G231" s="219"/>
      <c r="H231" s="219"/>
      <c r="I231" s="219"/>
      <c r="J231" s="219"/>
      <c r="K231" s="219"/>
      <c r="L231" s="219"/>
      <c r="M231" s="219"/>
      <c r="N231" s="219"/>
      <c r="O231" s="219"/>
      <c r="P231" s="219"/>
      <c r="Q231" s="219"/>
      <c r="R231" s="219"/>
      <c r="S231" s="219"/>
      <c r="T231" s="219"/>
      <c r="U231" s="219"/>
      <c r="V231" s="220"/>
    </row>
    <row r="232" spans="1:22" ht="17.25" hidden="1" customHeight="1" outlineLevel="1">
      <c r="A232" s="94"/>
      <c r="B232" s="214"/>
      <c r="C232" s="215"/>
      <c r="D232" s="215"/>
      <c r="E232" s="89" t="s">
        <v>87</v>
      </c>
      <c r="F232" s="221" t="s">
        <v>97</v>
      </c>
      <c r="G232" s="221"/>
      <c r="H232" s="221"/>
      <c r="I232" s="221"/>
      <c r="J232" s="221"/>
      <c r="K232" s="221" t="s">
        <v>98</v>
      </c>
      <c r="L232" s="222"/>
      <c r="M232" s="58"/>
      <c r="N232" s="149"/>
      <c r="O232" s="149"/>
      <c r="P232" s="149"/>
      <c r="Q232" s="149"/>
      <c r="R232" s="149"/>
      <c r="S232" s="149"/>
      <c r="T232" s="149"/>
      <c r="U232" s="149"/>
      <c r="V232" s="59"/>
    </row>
    <row r="233" spans="1:22" ht="17.25" hidden="1" customHeight="1" outlineLevel="1">
      <c r="A233" s="94"/>
      <c r="B233" s="214"/>
      <c r="C233" s="215"/>
      <c r="D233" s="215"/>
      <c r="E233" s="90">
        <v>27</v>
      </c>
      <c r="F233" s="223" t="s">
        <v>90</v>
      </c>
      <c r="G233" s="223"/>
      <c r="H233" s="223"/>
      <c r="I233" s="223"/>
      <c r="J233" s="223"/>
      <c r="K233" s="240" t="s">
        <v>100</v>
      </c>
      <c r="L233" s="241"/>
      <c r="M233" s="58"/>
      <c r="N233" s="149"/>
      <c r="O233" s="149"/>
      <c r="P233" s="149"/>
      <c r="Q233" s="149"/>
      <c r="R233" s="149"/>
      <c r="S233" s="149"/>
      <c r="T233" s="149"/>
      <c r="U233" s="149"/>
      <c r="V233" s="59"/>
    </row>
    <row r="234" spans="1:22" ht="17.25" hidden="1" customHeight="1" outlineLevel="1">
      <c r="A234" s="94"/>
      <c r="B234" s="214"/>
      <c r="C234" s="215"/>
      <c r="D234" s="215"/>
      <c r="E234" s="90">
        <v>33</v>
      </c>
      <c r="F234" s="223" t="s">
        <v>91</v>
      </c>
      <c r="G234" s="223"/>
      <c r="H234" s="223"/>
      <c r="I234" s="223"/>
      <c r="J234" s="223"/>
      <c r="K234" s="240" t="s">
        <v>100</v>
      </c>
      <c r="L234" s="241"/>
      <c r="M234" s="58"/>
      <c r="N234" s="149"/>
      <c r="O234" s="149"/>
      <c r="P234" s="149"/>
      <c r="Q234" s="149"/>
      <c r="R234" s="149"/>
      <c r="S234" s="149"/>
      <c r="T234" s="149"/>
      <c r="U234" s="149"/>
      <c r="V234" s="59"/>
    </row>
    <row r="235" spans="1:22" ht="17.25" hidden="1" customHeight="1" outlineLevel="1">
      <c r="A235" s="94"/>
      <c r="B235" s="214"/>
      <c r="C235" s="215"/>
      <c r="D235" s="215"/>
      <c r="E235" s="90">
        <v>35</v>
      </c>
      <c r="F235" s="223" t="s">
        <v>92</v>
      </c>
      <c r="G235" s="223"/>
      <c r="H235" s="223"/>
      <c r="I235" s="223"/>
      <c r="J235" s="223"/>
      <c r="K235" s="240" t="s">
        <v>100</v>
      </c>
      <c r="L235" s="241"/>
      <c r="M235" s="58"/>
      <c r="N235" s="123"/>
      <c r="O235" s="123"/>
      <c r="P235" s="123"/>
      <c r="Q235" s="149"/>
      <c r="R235" s="149"/>
      <c r="S235" s="149"/>
      <c r="T235" s="149"/>
      <c r="U235" s="149"/>
      <c r="V235" s="59"/>
    </row>
    <row r="236" spans="1:22" ht="17.25" hidden="1" customHeight="1" outlineLevel="1">
      <c r="A236" s="94"/>
      <c r="B236" s="214"/>
      <c r="C236" s="215"/>
      <c r="D236" s="215"/>
      <c r="E236" s="90" t="s">
        <v>88</v>
      </c>
      <c r="F236" s="223" t="s">
        <v>93</v>
      </c>
      <c r="G236" s="223"/>
      <c r="H236" s="223"/>
      <c r="I236" s="223"/>
      <c r="J236" s="223"/>
      <c r="K236" s="240" t="s">
        <v>100</v>
      </c>
      <c r="L236" s="241"/>
      <c r="M236" s="58"/>
      <c r="N236" s="149"/>
      <c r="O236" s="149"/>
      <c r="P236" s="149"/>
      <c r="Q236" s="149"/>
      <c r="R236" s="149"/>
      <c r="S236" s="149"/>
      <c r="T236" s="149"/>
      <c r="U236" s="149"/>
      <c r="V236" s="59"/>
    </row>
    <row r="237" spans="1:22" ht="17.25" hidden="1" customHeight="1" outlineLevel="1">
      <c r="A237" s="94"/>
      <c r="B237" s="214"/>
      <c r="C237" s="215"/>
      <c r="D237" s="215"/>
      <c r="E237" s="90">
        <v>36</v>
      </c>
      <c r="F237" s="223" t="s">
        <v>94</v>
      </c>
      <c r="G237" s="223"/>
      <c r="H237" s="223"/>
      <c r="I237" s="223"/>
      <c r="J237" s="223"/>
      <c r="K237" s="240" t="s">
        <v>100</v>
      </c>
      <c r="L237" s="241"/>
      <c r="M237" s="58"/>
      <c r="N237" s="149"/>
      <c r="O237" s="149"/>
      <c r="P237" s="149"/>
      <c r="Q237" s="149"/>
      <c r="R237" s="149"/>
      <c r="S237" s="149"/>
      <c r="T237" s="149"/>
      <c r="U237" s="149"/>
      <c r="V237" s="59"/>
    </row>
    <row r="238" spans="1:22" ht="17.25" hidden="1" customHeight="1" outlineLevel="1">
      <c r="A238" s="94"/>
      <c r="B238" s="214"/>
      <c r="C238" s="215"/>
      <c r="D238" s="215"/>
      <c r="E238" s="90">
        <v>38</v>
      </c>
      <c r="F238" s="223" t="s">
        <v>95</v>
      </c>
      <c r="G238" s="223"/>
      <c r="H238" s="223"/>
      <c r="I238" s="223"/>
      <c r="J238" s="223"/>
      <c r="K238" s="240" t="s">
        <v>100</v>
      </c>
      <c r="L238" s="241"/>
      <c r="M238" s="58"/>
      <c r="N238" s="149"/>
      <c r="O238" s="149"/>
      <c r="P238" s="149"/>
      <c r="Q238" s="149"/>
      <c r="R238" s="149"/>
      <c r="S238" s="149"/>
      <c r="T238" s="149"/>
      <c r="U238" s="149"/>
      <c r="V238" s="59"/>
    </row>
    <row r="239" spans="1:22" ht="17.25" hidden="1" customHeight="1" outlineLevel="1">
      <c r="A239" s="94"/>
      <c r="B239" s="214"/>
      <c r="C239" s="215"/>
      <c r="D239" s="215"/>
      <c r="E239" s="90" t="s">
        <v>89</v>
      </c>
      <c r="F239" s="223" t="s">
        <v>96</v>
      </c>
      <c r="G239" s="223"/>
      <c r="H239" s="223"/>
      <c r="I239" s="223"/>
      <c r="J239" s="223"/>
      <c r="K239" s="240" t="s">
        <v>100</v>
      </c>
      <c r="L239" s="241"/>
      <c r="M239" s="58"/>
      <c r="N239" s="149"/>
      <c r="O239" s="149"/>
      <c r="P239" s="149"/>
      <c r="Q239" s="149"/>
      <c r="R239" s="149"/>
      <c r="S239" s="149"/>
      <c r="T239" s="149"/>
      <c r="U239" s="149"/>
      <c r="V239" s="59"/>
    </row>
    <row r="240" spans="1:22" ht="17.25" hidden="1" customHeight="1" outlineLevel="1">
      <c r="A240" s="94"/>
      <c r="B240" s="216"/>
      <c r="C240" s="217"/>
      <c r="D240" s="217"/>
      <c r="E240" s="91">
        <v>62</v>
      </c>
      <c r="F240" s="226" t="s">
        <v>99</v>
      </c>
      <c r="G240" s="226"/>
      <c r="H240" s="226"/>
      <c r="I240" s="226"/>
      <c r="J240" s="226"/>
      <c r="K240" s="240" t="s">
        <v>100</v>
      </c>
      <c r="L240" s="241"/>
      <c r="M240" s="60"/>
      <c r="N240" s="150"/>
      <c r="O240" s="150"/>
      <c r="P240" s="150"/>
      <c r="Q240" s="150"/>
      <c r="R240" s="150"/>
      <c r="S240" s="150"/>
      <c r="T240" s="150"/>
      <c r="U240" s="150"/>
      <c r="V240" s="62"/>
    </row>
    <row r="241" spans="1:22" ht="31.5" hidden="1" customHeight="1" outlineLevel="1">
      <c r="A241" s="94"/>
      <c r="B241" s="199" t="s">
        <v>68</v>
      </c>
      <c r="C241" s="200"/>
      <c r="D241" s="200"/>
      <c r="E241" s="201" t="s">
        <v>101</v>
      </c>
      <c r="F241" s="202"/>
      <c r="G241" s="202"/>
      <c r="H241" s="202"/>
      <c r="I241" s="202"/>
      <c r="J241" s="202"/>
      <c r="K241" s="202"/>
      <c r="L241" s="202"/>
      <c r="M241" s="202"/>
      <c r="N241" s="202"/>
      <c r="O241" s="202"/>
      <c r="P241" s="202"/>
      <c r="Q241" s="202"/>
      <c r="R241" s="202"/>
      <c r="S241" s="202"/>
      <c r="T241" s="202"/>
      <c r="U241" s="202"/>
      <c r="V241" s="203"/>
    </row>
    <row r="242" spans="1:22" ht="59.25" hidden="1" customHeight="1" outlineLevel="1" thickBot="1">
      <c r="A242" s="94"/>
      <c r="B242" s="204" t="s">
        <v>69</v>
      </c>
      <c r="C242" s="205"/>
      <c r="D242" s="205"/>
      <c r="E242" s="206" t="s">
        <v>86</v>
      </c>
      <c r="F242" s="207"/>
      <c r="G242" s="207"/>
      <c r="H242" s="207"/>
      <c r="I242" s="207"/>
      <c r="J242" s="207"/>
      <c r="K242" s="207"/>
      <c r="L242" s="207"/>
      <c r="M242" s="207"/>
      <c r="N242" s="207"/>
      <c r="O242" s="207"/>
      <c r="P242" s="207"/>
      <c r="Q242" s="207"/>
      <c r="R242" s="207"/>
      <c r="S242" s="207"/>
      <c r="T242" s="207"/>
      <c r="U242" s="207"/>
      <c r="V242" s="208"/>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27" t="s">
        <v>66</v>
      </c>
      <c r="C244" s="228"/>
      <c r="D244" s="228"/>
      <c r="E244" s="229" t="s">
        <v>110</v>
      </c>
      <c r="F244" s="230"/>
      <c r="G244" s="230"/>
      <c r="H244" s="230"/>
      <c r="I244" s="230"/>
      <c r="J244" s="230"/>
      <c r="K244" s="230"/>
      <c r="L244" s="230"/>
      <c r="M244" s="230"/>
      <c r="N244" s="230"/>
      <c r="O244" s="230"/>
      <c r="P244" s="230"/>
      <c r="Q244" s="230"/>
      <c r="R244" s="230"/>
      <c r="S244" s="230"/>
      <c r="T244" s="230"/>
      <c r="U244" s="230"/>
      <c r="V244" s="231"/>
    </row>
    <row r="245" spans="1:22" ht="46.5" hidden="1" customHeight="1" outlineLevel="1">
      <c r="A245" s="94"/>
      <c r="B245" s="232" t="s">
        <v>81</v>
      </c>
      <c r="C245" s="233"/>
      <c r="D245" s="234"/>
      <c r="E245" s="235" t="s">
        <v>111</v>
      </c>
      <c r="F245" s="236"/>
      <c r="G245" s="236"/>
      <c r="H245" s="236"/>
      <c r="I245" s="236"/>
      <c r="J245" s="236"/>
      <c r="K245" s="236"/>
      <c r="L245" s="236"/>
      <c r="M245" s="236"/>
      <c r="N245" s="236"/>
      <c r="O245" s="236"/>
      <c r="P245" s="236"/>
      <c r="Q245" s="236"/>
      <c r="R245" s="236"/>
      <c r="S245" s="236"/>
      <c r="T245" s="236"/>
      <c r="U245" s="236"/>
      <c r="V245" s="237"/>
    </row>
    <row r="246" spans="1:22" ht="105.75" hidden="1" customHeight="1" outlineLevel="1">
      <c r="A246" s="94"/>
      <c r="B246" s="199" t="s">
        <v>82</v>
      </c>
      <c r="C246" s="200"/>
      <c r="D246" s="200"/>
      <c r="E246" s="201" t="s">
        <v>112</v>
      </c>
      <c r="F246" s="238"/>
      <c r="G246" s="238"/>
      <c r="H246" s="238"/>
      <c r="I246" s="238"/>
      <c r="J246" s="238"/>
      <c r="K246" s="238"/>
      <c r="L246" s="238"/>
      <c r="M246" s="238"/>
      <c r="N246" s="238"/>
      <c r="O246" s="238"/>
      <c r="P246" s="238"/>
      <c r="Q246" s="238"/>
      <c r="R246" s="238"/>
      <c r="S246" s="238"/>
      <c r="T246" s="238"/>
      <c r="U246" s="238"/>
      <c r="V246" s="239"/>
    </row>
    <row r="247" spans="1:22" ht="43.5" hidden="1" customHeight="1" outlineLevel="1">
      <c r="A247" s="94"/>
      <c r="B247" s="212" t="s">
        <v>67</v>
      </c>
      <c r="C247" s="213"/>
      <c r="D247" s="213"/>
      <c r="E247" s="218" t="s">
        <v>85</v>
      </c>
      <c r="F247" s="219"/>
      <c r="G247" s="219"/>
      <c r="H247" s="219"/>
      <c r="I247" s="219"/>
      <c r="J247" s="219"/>
      <c r="K247" s="219"/>
      <c r="L247" s="219"/>
      <c r="M247" s="219"/>
      <c r="N247" s="219"/>
      <c r="O247" s="219"/>
      <c r="P247" s="219"/>
      <c r="Q247" s="219"/>
      <c r="R247" s="219"/>
      <c r="S247" s="219"/>
      <c r="T247" s="219"/>
      <c r="U247" s="219"/>
      <c r="V247" s="220"/>
    </row>
    <row r="248" spans="1:22" ht="17.25" hidden="1" customHeight="1" outlineLevel="1">
      <c r="A248" s="94"/>
      <c r="B248" s="214"/>
      <c r="C248" s="215"/>
      <c r="D248" s="215"/>
      <c r="E248" s="89" t="s">
        <v>87</v>
      </c>
      <c r="F248" s="221" t="s">
        <v>97</v>
      </c>
      <c r="G248" s="221"/>
      <c r="H248" s="221"/>
      <c r="I248" s="221"/>
      <c r="J248" s="221"/>
      <c r="K248" s="221" t="s">
        <v>98</v>
      </c>
      <c r="L248" s="222"/>
      <c r="M248" s="58"/>
      <c r="N248" s="149"/>
      <c r="O248" s="149"/>
      <c r="P248" s="149"/>
      <c r="Q248" s="149"/>
      <c r="R248" s="149"/>
      <c r="S248" s="149"/>
      <c r="T248" s="149"/>
      <c r="U248" s="149"/>
      <c r="V248" s="59"/>
    </row>
    <row r="249" spans="1:22" ht="17.25" hidden="1" customHeight="1" outlineLevel="1">
      <c r="A249" s="94"/>
      <c r="B249" s="214"/>
      <c r="C249" s="215"/>
      <c r="D249" s="215"/>
      <c r="E249" s="90">
        <v>27</v>
      </c>
      <c r="F249" s="223" t="s">
        <v>90</v>
      </c>
      <c r="G249" s="223"/>
      <c r="H249" s="223"/>
      <c r="I249" s="223"/>
      <c r="J249" s="223"/>
      <c r="K249" s="247" t="s">
        <v>113</v>
      </c>
      <c r="L249" s="248"/>
      <c r="M249" s="58"/>
      <c r="N249" s="149"/>
      <c r="O249" s="149"/>
      <c r="P249" s="149"/>
      <c r="Q249" s="149"/>
      <c r="R249" s="149"/>
      <c r="S249" s="149"/>
      <c r="T249" s="149"/>
      <c r="U249" s="149"/>
      <c r="V249" s="59"/>
    </row>
    <row r="250" spans="1:22" ht="17.25" hidden="1" customHeight="1" outlineLevel="1">
      <c r="A250" s="94"/>
      <c r="B250" s="214"/>
      <c r="C250" s="215"/>
      <c r="D250" s="215"/>
      <c r="E250" s="90">
        <v>33</v>
      </c>
      <c r="F250" s="223" t="s">
        <v>91</v>
      </c>
      <c r="G250" s="223"/>
      <c r="H250" s="223"/>
      <c r="I250" s="223"/>
      <c r="J250" s="223"/>
      <c r="K250" s="224" t="s">
        <v>114</v>
      </c>
      <c r="L250" s="225"/>
      <c r="M250" s="58"/>
      <c r="N250" s="149"/>
      <c r="O250" s="149"/>
      <c r="P250" s="149"/>
      <c r="Q250" s="149"/>
      <c r="R250" s="149"/>
      <c r="S250" s="149"/>
      <c r="T250" s="149"/>
      <c r="U250" s="149"/>
      <c r="V250" s="59"/>
    </row>
    <row r="251" spans="1:22" ht="17.25" hidden="1" customHeight="1" outlineLevel="1">
      <c r="A251" s="94"/>
      <c r="B251" s="214"/>
      <c r="C251" s="215"/>
      <c r="D251" s="215"/>
      <c r="E251" s="90">
        <v>35</v>
      </c>
      <c r="F251" s="223" t="s">
        <v>92</v>
      </c>
      <c r="G251" s="223"/>
      <c r="H251" s="223"/>
      <c r="I251" s="223"/>
      <c r="J251" s="223"/>
      <c r="K251" s="247" t="s">
        <v>113</v>
      </c>
      <c r="L251" s="248"/>
      <c r="M251" s="58"/>
      <c r="N251" s="149"/>
      <c r="O251" s="149"/>
      <c r="P251" s="149"/>
      <c r="Q251" s="149"/>
      <c r="R251" s="149"/>
      <c r="S251" s="149"/>
      <c r="T251" s="149"/>
      <c r="U251" s="149"/>
      <c r="V251" s="59"/>
    </row>
    <row r="252" spans="1:22" ht="17.25" hidden="1" customHeight="1" outlineLevel="1">
      <c r="A252" s="94"/>
      <c r="B252" s="214"/>
      <c r="C252" s="215"/>
      <c r="D252" s="215"/>
      <c r="E252" s="90" t="s">
        <v>88</v>
      </c>
      <c r="F252" s="223" t="s">
        <v>93</v>
      </c>
      <c r="G252" s="223"/>
      <c r="H252" s="223"/>
      <c r="I252" s="223"/>
      <c r="J252" s="223"/>
      <c r="K252" s="247" t="s">
        <v>113</v>
      </c>
      <c r="L252" s="248"/>
      <c r="M252" s="58"/>
      <c r="N252" s="149"/>
      <c r="O252" s="149"/>
      <c r="P252" s="149"/>
      <c r="Q252" s="149"/>
      <c r="R252" s="149"/>
      <c r="S252" s="149"/>
      <c r="T252" s="149"/>
      <c r="U252" s="149"/>
      <c r="V252" s="59"/>
    </row>
    <row r="253" spans="1:22" ht="17.25" hidden="1" customHeight="1" outlineLevel="1">
      <c r="A253" s="94"/>
      <c r="B253" s="214"/>
      <c r="C253" s="215"/>
      <c r="D253" s="215"/>
      <c r="E253" s="90">
        <v>36</v>
      </c>
      <c r="F253" s="223" t="s">
        <v>94</v>
      </c>
      <c r="G253" s="223"/>
      <c r="H253" s="223"/>
      <c r="I253" s="223"/>
      <c r="J253" s="223"/>
      <c r="K253" s="247" t="s">
        <v>113</v>
      </c>
      <c r="L253" s="248"/>
      <c r="M253" s="58"/>
      <c r="N253" s="149"/>
      <c r="O253" s="149"/>
      <c r="P253" s="149"/>
      <c r="Q253" s="149"/>
      <c r="R253" s="149"/>
      <c r="S253" s="149"/>
      <c r="T253" s="149"/>
      <c r="U253" s="149"/>
      <c r="V253" s="59"/>
    </row>
    <row r="254" spans="1:22" ht="17.25" hidden="1" customHeight="1" outlineLevel="1">
      <c r="A254" s="94"/>
      <c r="B254" s="214"/>
      <c r="C254" s="215"/>
      <c r="D254" s="215"/>
      <c r="E254" s="90">
        <v>38</v>
      </c>
      <c r="F254" s="223" t="s">
        <v>95</v>
      </c>
      <c r="G254" s="223"/>
      <c r="H254" s="223"/>
      <c r="I254" s="223"/>
      <c r="J254" s="223"/>
      <c r="K254" s="247" t="s">
        <v>113</v>
      </c>
      <c r="L254" s="248"/>
      <c r="M254" s="58"/>
      <c r="N254" s="149"/>
      <c r="O254" s="149"/>
      <c r="P254" s="149"/>
      <c r="Q254" s="149"/>
      <c r="R254" s="149"/>
      <c r="S254" s="149"/>
      <c r="T254" s="149"/>
      <c r="U254" s="149"/>
      <c r="V254" s="59"/>
    </row>
    <row r="255" spans="1:22" ht="17.25" hidden="1" customHeight="1" outlineLevel="1">
      <c r="A255" s="94"/>
      <c r="B255" s="214"/>
      <c r="C255" s="215"/>
      <c r="D255" s="215"/>
      <c r="E255" s="90" t="s">
        <v>89</v>
      </c>
      <c r="F255" s="223" t="s">
        <v>96</v>
      </c>
      <c r="G255" s="223"/>
      <c r="H255" s="223"/>
      <c r="I255" s="223"/>
      <c r="J255" s="223"/>
      <c r="K255" s="224" t="s">
        <v>114</v>
      </c>
      <c r="L255" s="225"/>
      <c r="M255" s="58"/>
      <c r="N255" s="149"/>
      <c r="O255" s="149"/>
      <c r="P255" s="149"/>
      <c r="Q255" s="149"/>
      <c r="R255" s="149"/>
      <c r="S255" s="149"/>
      <c r="T255" s="149"/>
      <c r="U255" s="149"/>
      <c r="V255" s="59"/>
    </row>
    <row r="256" spans="1:22" ht="17.25" hidden="1" customHeight="1" outlineLevel="1">
      <c r="A256" s="94"/>
      <c r="B256" s="216"/>
      <c r="C256" s="217"/>
      <c r="D256" s="217"/>
      <c r="E256" s="91">
        <v>62</v>
      </c>
      <c r="F256" s="226" t="s">
        <v>99</v>
      </c>
      <c r="G256" s="226"/>
      <c r="H256" s="226"/>
      <c r="I256" s="226"/>
      <c r="J256" s="226"/>
      <c r="K256" s="247" t="s">
        <v>113</v>
      </c>
      <c r="L256" s="248"/>
      <c r="M256" s="60"/>
      <c r="N256" s="150"/>
      <c r="O256" s="150"/>
      <c r="P256" s="150"/>
      <c r="Q256" s="150"/>
      <c r="R256" s="150"/>
      <c r="S256" s="150"/>
      <c r="T256" s="150"/>
      <c r="U256" s="150"/>
      <c r="V256" s="62"/>
    </row>
    <row r="257" spans="1:22" ht="31.5" hidden="1" customHeight="1" outlineLevel="1">
      <c r="A257" s="94"/>
      <c r="B257" s="199" t="s">
        <v>68</v>
      </c>
      <c r="C257" s="200"/>
      <c r="D257" s="200"/>
      <c r="E257" s="201" t="s">
        <v>101</v>
      </c>
      <c r="F257" s="202"/>
      <c r="G257" s="202"/>
      <c r="H257" s="202"/>
      <c r="I257" s="202"/>
      <c r="J257" s="202"/>
      <c r="K257" s="202"/>
      <c r="L257" s="202"/>
      <c r="M257" s="202"/>
      <c r="N257" s="202"/>
      <c r="O257" s="202"/>
      <c r="P257" s="202"/>
      <c r="Q257" s="202"/>
      <c r="R257" s="202"/>
      <c r="S257" s="202"/>
      <c r="T257" s="202"/>
      <c r="U257" s="202"/>
      <c r="V257" s="203"/>
    </row>
    <row r="258" spans="1:22" ht="59.25" hidden="1" customHeight="1" outlineLevel="1" thickBot="1">
      <c r="A258" s="94"/>
      <c r="B258" s="204" t="s">
        <v>69</v>
      </c>
      <c r="C258" s="205"/>
      <c r="D258" s="205"/>
      <c r="E258" s="206" t="s">
        <v>86</v>
      </c>
      <c r="F258" s="207"/>
      <c r="G258" s="207"/>
      <c r="H258" s="207"/>
      <c r="I258" s="207"/>
      <c r="J258" s="207"/>
      <c r="K258" s="207"/>
      <c r="L258" s="207"/>
      <c r="M258" s="207"/>
      <c r="N258" s="207"/>
      <c r="O258" s="207"/>
      <c r="P258" s="207"/>
      <c r="Q258" s="207"/>
      <c r="R258" s="207"/>
      <c r="S258" s="207"/>
      <c r="T258" s="207"/>
      <c r="U258" s="207"/>
      <c r="V258" s="208"/>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7" t="s">
        <v>66</v>
      </c>
      <c r="C260" s="228"/>
      <c r="D260" s="228"/>
      <c r="E260" s="229" t="s">
        <v>115</v>
      </c>
      <c r="F260" s="230"/>
      <c r="G260" s="230"/>
      <c r="H260" s="230"/>
      <c r="I260" s="230"/>
      <c r="J260" s="230"/>
      <c r="K260" s="230"/>
      <c r="L260" s="230"/>
      <c r="M260" s="230"/>
      <c r="N260" s="230"/>
      <c r="O260" s="230"/>
      <c r="P260" s="230"/>
      <c r="Q260" s="230"/>
      <c r="R260" s="230"/>
      <c r="S260" s="230"/>
      <c r="T260" s="230"/>
      <c r="U260" s="230"/>
      <c r="V260" s="231"/>
    </row>
    <row r="261" spans="1:22" ht="46.5" hidden="1" customHeight="1" outlineLevel="1">
      <c r="A261" s="94"/>
      <c r="B261" s="232" t="s">
        <v>81</v>
      </c>
      <c r="C261" s="233"/>
      <c r="D261" s="234"/>
      <c r="E261" s="235" t="s">
        <v>116</v>
      </c>
      <c r="F261" s="236"/>
      <c r="G261" s="236"/>
      <c r="H261" s="236"/>
      <c r="I261" s="236"/>
      <c r="J261" s="236"/>
      <c r="K261" s="236"/>
      <c r="L261" s="236"/>
      <c r="M261" s="236"/>
      <c r="N261" s="236"/>
      <c r="O261" s="236"/>
      <c r="P261" s="236"/>
      <c r="Q261" s="236"/>
      <c r="R261" s="236"/>
      <c r="S261" s="236"/>
      <c r="T261" s="236"/>
      <c r="U261" s="236"/>
      <c r="V261" s="237"/>
    </row>
    <row r="262" spans="1:22" ht="105.75" hidden="1" customHeight="1" outlineLevel="1">
      <c r="A262" s="94"/>
      <c r="B262" s="199" t="s">
        <v>82</v>
      </c>
      <c r="C262" s="200"/>
      <c r="D262" s="200"/>
      <c r="E262" s="201" t="s">
        <v>117</v>
      </c>
      <c r="F262" s="238"/>
      <c r="G262" s="238"/>
      <c r="H262" s="238"/>
      <c r="I262" s="238"/>
      <c r="J262" s="238"/>
      <c r="K262" s="238"/>
      <c r="L262" s="238"/>
      <c r="M262" s="238"/>
      <c r="N262" s="238"/>
      <c r="O262" s="238"/>
      <c r="P262" s="238"/>
      <c r="Q262" s="238"/>
      <c r="R262" s="238"/>
      <c r="S262" s="238"/>
      <c r="T262" s="238"/>
      <c r="U262" s="238"/>
      <c r="V262" s="239"/>
    </row>
    <row r="263" spans="1:22" ht="43.5" hidden="1" customHeight="1" outlineLevel="1">
      <c r="A263" s="94"/>
      <c r="B263" s="212" t="s">
        <v>67</v>
      </c>
      <c r="C263" s="213"/>
      <c r="D263" s="213"/>
      <c r="E263" s="218" t="s">
        <v>85</v>
      </c>
      <c r="F263" s="219"/>
      <c r="G263" s="219"/>
      <c r="H263" s="219"/>
      <c r="I263" s="219"/>
      <c r="J263" s="219"/>
      <c r="K263" s="219"/>
      <c r="L263" s="219"/>
      <c r="M263" s="219"/>
      <c r="N263" s="219"/>
      <c r="O263" s="219"/>
      <c r="P263" s="219"/>
      <c r="Q263" s="219"/>
      <c r="R263" s="219"/>
      <c r="S263" s="219"/>
      <c r="T263" s="219"/>
      <c r="U263" s="219"/>
      <c r="V263" s="220"/>
    </row>
    <row r="264" spans="1:22" ht="17.25" hidden="1" customHeight="1" outlineLevel="1">
      <c r="A264" s="94"/>
      <c r="B264" s="214"/>
      <c r="C264" s="215"/>
      <c r="D264" s="215"/>
      <c r="E264" s="89" t="s">
        <v>87</v>
      </c>
      <c r="F264" s="221" t="s">
        <v>97</v>
      </c>
      <c r="G264" s="221"/>
      <c r="H264" s="221"/>
      <c r="I264" s="221"/>
      <c r="J264" s="221"/>
      <c r="K264" s="221" t="s">
        <v>98</v>
      </c>
      <c r="L264" s="222"/>
      <c r="M264" s="58"/>
      <c r="N264" s="149"/>
      <c r="O264" s="149"/>
      <c r="P264" s="149"/>
      <c r="Q264" s="149"/>
      <c r="R264" s="149"/>
      <c r="S264" s="149"/>
      <c r="T264" s="149"/>
      <c r="U264" s="149"/>
      <c r="V264" s="59"/>
    </row>
    <row r="265" spans="1:22" ht="17.25" hidden="1" customHeight="1" outlineLevel="1">
      <c r="A265" s="94"/>
      <c r="B265" s="214"/>
      <c r="C265" s="215"/>
      <c r="D265" s="215"/>
      <c r="E265" s="90">
        <v>27</v>
      </c>
      <c r="F265" s="223" t="s">
        <v>90</v>
      </c>
      <c r="G265" s="223"/>
      <c r="H265" s="223"/>
      <c r="I265" s="223"/>
      <c r="J265" s="223"/>
      <c r="K265" s="240" t="s">
        <v>100</v>
      </c>
      <c r="L265" s="241"/>
      <c r="M265" s="58"/>
      <c r="N265" s="149"/>
      <c r="O265" s="149"/>
      <c r="P265" s="149"/>
      <c r="Q265" s="149"/>
      <c r="R265" s="149"/>
      <c r="S265" s="149"/>
      <c r="T265" s="149"/>
      <c r="U265" s="149"/>
      <c r="V265" s="59"/>
    </row>
    <row r="266" spans="1:22" ht="17.25" hidden="1" customHeight="1" outlineLevel="1">
      <c r="A266" s="94"/>
      <c r="B266" s="214"/>
      <c r="C266" s="215"/>
      <c r="D266" s="215"/>
      <c r="E266" s="90">
        <v>33</v>
      </c>
      <c r="F266" s="223" t="s">
        <v>91</v>
      </c>
      <c r="G266" s="223"/>
      <c r="H266" s="223"/>
      <c r="I266" s="223"/>
      <c r="J266" s="223"/>
      <c r="K266" s="240" t="s">
        <v>100</v>
      </c>
      <c r="L266" s="241"/>
      <c r="M266" s="58"/>
      <c r="N266" s="149"/>
      <c r="O266" s="149"/>
      <c r="P266" s="149"/>
      <c r="Q266" s="149"/>
      <c r="R266" s="149"/>
      <c r="S266" s="149"/>
      <c r="T266" s="149"/>
      <c r="U266" s="149"/>
      <c r="V266" s="59"/>
    </row>
    <row r="267" spans="1:22" ht="17.25" hidden="1" customHeight="1" outlineLevel="1">
      <c r="A267" s="94"/>
      <c r="B267" s="214"/>
      <c r="C267" s="215"/>
      <c r="D267" s="215"/>
      <c r="E267" s="90">
        <v>35</v>
      </c>
      <c r="F267" s="223" t="s">
        <v>92</v>
      </c>
      <c r="G267" s="223"/>
      <c r="H267" s="223"/>
      <c r="I267" s="223"/>
      <c r="J267" s="223"/>
      <c r="K267" s="240" t="s">
        <v>100</v>
      </c>
      <c r="L267" s="241"/>
      <c r="M267" s="58"/>
      <c r="N267" s="149"/>
      <c r="O267" s="149"/>
      <c r="P267" s="149"/>
      <c r="Q267" s="149"/>
      <c r="R267" s="149"/>
      <c r="S267" s="149"/>
      <c r="T267" s="149"/>
      <c r="U267" s="149"/>
      <c r="V267" s="59"/>
    </row>
    <row r="268" spans="1:22" ht="17.25" hidden="1" customHeight="1" outlineLevel="1">
      <c r="A268" s="94"/>
      <c r="B268" s="214"/>
      <c r="C268" s="215"/>
      <c r="D268" s="215"/>
      <c r="E268" s="90" t="s">
        <v>88</v>
      </c>
      <c r="F268" s="223" t="s">
        <v>93</v>
      </c>
      <c r="G268" s="223"/>
      <c r="H268" s="223"/>
      <c r="I268" s="223"/>
      <c r="J268" s="223"/>
      <c r="K268" s="240" t="s">
        <v>100</v>
      </c>
      <c r="L268" s="241"/>
      <c r="M268" s="58"/>
      <c r="N268" s="149"/>
      <c r="O268" s="149"/>
      <c r="P268" s="149"/>
      <c r="Q268" s="149"/>
      <c r="R268" s="149"/>
      <c r="S268" s="149"/>
      <c r="T268" s="149"/>
      <c r="U268" s="149"/>
      <c r="V268" s="59"/>
    </row>
    <row r="269" spans="1:22" ht="17.25" hidden="1" customHeight="1" outlineLevel="1">
      <c r="A269" s="94"/>
      <c r="B269" s="214"/>
      <c r="C269" s="215"/>
      <c r="D269" s="215"/>
      <c r="E269" s="90">
        <v>36</v>
      </c>
      <c r="F269" s="223" t="s">
        <v>94</v>
      </c>
      <c r="G269" s="223"/>
      <c r="H269" s="223"/>
      <c r="I269" s="223"/>
      <c r="J269" s="223"/>
      <c r="K269" s="240" t="s">
        <v>100</v>
      </c>
      <c r="L269" s="241"/>
      <c r="M269" s="58"/>
      <c r="O269" s="149"/>
      <c r="P269" s="149"/>
      <c r="Q269" s="149"/>
      <c r="R269" s="149"/>
      <c r="S269" s="149"/>
      <c r="T269" s="149"/>
      <c r="U269" s="149"/>
      <c r="V269" s="59"/>
    </row>
    <row r="270" spans="1:22" ht="17.25" hidden="1" customHeight="1" outlineLevel="1">
      <c r="A270" s="94"/>
      <c r="B270" s="214"/>
      <c r="C270" s="215"/>
      <c r="D270" s="215"/>
      <c r="E270" s="90">
        <v>38</v>
      </c>
      <c r="F270" s="223" t="s">
        <v>95</v>
      </c>
      <c r="G270" s="223"/>
      <c r="H270" s="223"/>
      <c r="I270" s="223"/>
      <c r="J270" s="223"/>
      <c r="K270" s="240" t="s">
        <v>100</v>
      </c>
      <c r="L270" s="241"/>
      <c r="M270" s="58"/>
      <c r="N270" s="149"/>
      <c r="O270" s="149"/>
      <c r="P270" s="149"/>
      <c r="Q270" s="149"/>
      <c r="R270" s="149"/>
      <c r="S270" s="149"/>
      <c r="T270" s="149"/>
      <c r="U270" s="149"/>
      <c r="V270" s="59"/>
    </row>
    <row r="271" spans="1:22" ht="17.25" hidden="1" customHeight="1" outlineLevel="1">
      <c r="A271" s="94"/>
      <c r="B271" s="214"/>
      <c r="C271" s="215"/>
      <c r="D271" s="215"/>
      <c r="E271" s="90" t="s">
        <v>89</v>
      </c>
      <c r="F271" s="223" t="s">
        <v>96</v>
      </c>
      <c r="G271" s="223"/>
      <c r="H271" s="223"/>
      <c r="I271" s="223"/>
      <c r="J271" s="223"/>
      <c r="K271" s="240" t="s">
        <v>100</v>
      </c>
      <c r="L271" s="241"/>
      <c r="M271" s="50" t="s">
        <v>118</v>
      </c>
      <c r="O271" s="149"/>
      <c r="P271" s="149"/>
      <c r="Q271" s="149"/>
      <c r="R271" s="149"/>
      <c r="S271" s="149"/>
      <c r="T271" s="149"/>
      <c r="U271" s="149"/>
      <c r="V271" s="59"/>
    </row>
    <row r="272" spans="1:22" ht="17.25" hidden="1" customHeight="1" outlineLevel="1">
      <c r="A272" s="94"/>
      <c r="B272" s="216"/>
      <c r="C272" s="217"/>
      <c r="D272" s="217"/>
      <c r="E272" s="91">
        <v>62</v>
      </c>
      <c r="F272" s="226" t="s">
        <v>99</v>
      </c>
      <c r="G272" s="226"/>
      <c r="H272" s="226"/>
      <c r="I272" s="226"/>
      <c r="J272" s="226"/>
      <c r="K272" s="247" t="s">
        <v>113</v>
      </c>
      <c r="L272" s="248"/>
      <c r="M272" s="60"/>
      <c r="N272" s="150"/>
      <c r="O272" s="150"/>
      <c r="P272" s="150"/>
      <c r="Q272" s="150"/>
      <c r="R272" s="150"/>
      <c r="S272" s="150"/>
      <c r="T272" s="150"/>
      <c r="U272" s="150"/>
      <c r="V272" s="62"/>
    </row>
    <row r="273" spans="1:22" ht="31.5" hidden="1" customHeight="1" outlineLevel="1">
      <c r="A273" s="94"/>
      <c r="B273" s="199" t="s">
        <v>68</v>
      </c>
      <c r="C273" s="200"/>
      <c r="D273" s="200"/>
      <c r="E273" s="201" t="s">
        <v>101</v>
      </c>
      <c r="F273" s="202"/>
      <c r="G273" s="202"/>
      <c r="H273" s="202"/>
      <c r="I273" s="202"/>
      <c r="J273" s="202"/>
      <c r="K273" s="242"/>
      <c r="L273" s="242"/>
      <c r="M273" s="202"/>
      <c r="N273" s="202"/>
      <c r="O273" s="202"/>
      <c r="P273" s="202"/>
      <c r="Q273" s="202"/>
      <c r="R273" s="202"/>
      <c r="S273" s="202"/>
      <c r="T273" s="202"/>
      <c r="U273" s="202"/>
      <c r="V273" s="203"/>
    </row>
    <row r="274" spans="1:22" ht="59.25" hidden="1" customHeight="1" outlineLevel="1" thickBot="1">
      <c r="A274" s="94"/>
      <c r="B274" s="204" t="s">
        <v>69</v>
      </c>
      <c r="C274" s="205"/>
      <c r="D274" s="205"/>
      <c r="E274" s="206" t="s">
        <v>86</v>
      </c>
      <c r="F274" s="207"/>
      <c r="G274" s="207"/>
      <c r="H274" s="207"/>
      <c r="I274" s="207"/>
      <c r="J274" s="207"/>
      <c r="K274" s="207"/>
      <c r="L274" s="207"/>
      <c r="M274" s="207"/>
      <c r="N274" s="207"/>
      <c r="O274" s="207"/>
      <c r="P274" s="207"/>
      <c r="Q274" s="207"/>
      <c r="R274" s="207"/>
      <c r="S274" s="207"/>
      <c r="T274" s="207"/>
      <c r="U274" s="207"/>
      <c r="V274" s="208"/>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7" t="s">
        <v>66</v>
      </c>
      <c r="C276" s="228"/>
      <c r="D276" s="228"/>
      <c r="E276" s="229" t="s">
        <v>119</v>
      </c>
      <c r="F276" s="230"/>
      <c r="G276" s="230"/>
      <c r="H276" s="230"/>
      <c r="I276" s="230"/>
      <c r="J276" s="230"/>
      <c r="K276" s="230"/>
      <c r="L276" s="230"/>
      <c r="M276" s="230"/>
      <c r="N276" s="230"/>
      <c r="O276" s="230"/>
      <c r="P276" s="230"/>
      <c r="Q276" s="230"/>
      <c r="R276" s="230"/>
      <c r="S276" s="230"/>
      <c r="T276" s="230"/>
      <c r="U276" s="230"/>
      <c r="V276" s="231"/>
    </row>
    <row r="277" spans="1:22" ht="46.5" hidden="1" customHeight="1" outlineLevel="1">
      <c r="A277" s="94"/>
      <c r="B277" s="232" t="s">
        <v>81</v>
      </c>
      <c r="C277" s="233"/>
      <c r="D277" s="234"/>
      <c r="E277" s="235" t="s">
        <v>120</v>
      </c>
      <c r="F277" s="236"/>
      <c r="G277" s="236"/>
      <c r="H277" s="236"/>
      <c r="I277" s="236"/>
      <c r="J277" s="236"/>
      <c r="K277" s="236"/>
      <c r="L277" s="236"/>
      <c r="M277" s="236"/>
      <c r="N277" s="236"/>
      <c r="O277" s="236"/>
      <c r="P277" s="236"/>
      <c r="Q277" s="236"/>
      <c r="R277" s="236"/>
      <c r="S277" s="236"/>
      <c r="T277" s="236"/>
      <c r="U277" s="236"/>
      <c r="V277" s="237"/>
    </row>
    <row r="278" spans="1:22" ht="105.75" hidden="1" customHeight="1" outlineLevel="1">
      <c r="A278" s="94"/>
      <c r="B278" s="199" t="s">
        <v>82</v>
      </c>
      <c r="C278" s="200"/>
      <c r="D278" s="200"/>
      <c r="E278" s="201" t="s">
        <v>121</v>
      </c>
      <c r="F278" s="238"/>
      <c r="G278" s="238"/>
      <c r="H278" s="238"/>
      <c r="I278" s="238"/>
      <c r="J278" s="238"/>
      <c r="K278" s="238"/>
      <c r="L278" s="238"/>
      <c r="M278" s="238"/>
      <c r="N278" s="238"/>
      <c r="O278" s="238"/>
      <c r="P278" s="238"/>
      <c r="Q278" s="238"/>
      <c r="R278" s="238"/>
      <c r="S278" s="238"/>
      <c r="T278" s="238"/>
      <c r="U278" s="238"/>
      <c r="V278" s="239"/>
    </row>
    <row r="279" spans="1:22" ht="43.5" hidden="1" customHeight="1" outlineLevel="1">
      <c r="A279" s="94"/>
      <c r="B279" s="212" t="s">
        <v>67</v>
      </c>
      <c r="C279" s="213"/>
      <c r="D279" s="213"/>
      <c r="E279" s="218" t="s">
        <v>85</v>
      </c>
      <c r="F279" s="219"/>
      <c r="G279" s="219"/>
      <c r="H279" s="219"/>
      <c r="I279" s="219"/>
      <c r="J279" s="219"/>
      <c r="K279" s="219"/>
      <c r="L279" s="219"/>
      <c r="M279" s="219"/>
      <c r="N279" s="219"/>
      <c r="O279" s="219"/>
      <c r="P279" s="219"/>
      <c r="Q279" s="219"/>
      <c r="R279" s="219"/>
      <c r="S279" s="219"/>
      <c r="T279" s="219"/>
      <c r="U279" s="219"/>
      <c r="V279" s="220"/>
    </row>
    <row r="280" spans="1:22" ht="17.25" hidden="1" customHeight="1" outlineLevel="1">
      <c r="A280" s="94"/>
      <c r="B280" s="214"/>
      <c r="C280" s="215"/>
      <c r="D280" s="215"/>
      <c r="E280" s="89" t="s">
        <v>87</v>
      </c>
      <c r="F280" s="221" t="s">
        <v>97</v>
      </c>
      <c r="G280" s="221"/>
      <c r="H280" s="221"/>
      <c r="I280" s="221"/>
      <c r="J280" s="221"/>
      <c r="K280" s="221" t="s">
        <v>98</v>
      </c>
      <c r="L280" s="222"/>
      <c r="M280" s="58"/>
      <c r="N280" s="149"/>
      <c r="O280" s="149"/>
      <c r="P280" s="149"/>
      <c r="Q280" s="149"/>
      <c r="R280" s="149"/>
      <c r="S280" s="149"/>
      <c r="T280" s="149"/>
      <c r="U280" s="149"/>
      <c r="V280" s="59"/>
    </row>
    <row r="281" spans="1:22" ht="17.25" hidden="1" customHeight="1" outlineLevel="1">
      <c r="A281" s="94"/>
      <c r="B281" s="214"/>
      <c r="C281" s="215"/>
      <c r="D281" s="215"/>
      <c r="E281" s="90">
        <v>27</v>
      </c>
      <c r="F281" s="223" t="s">
        <v>90</v>
      </c>
      <c r="G281" s="223"/>
      <c r="H281" s="223"/>
      <c r="I281" s="223"/>
      <c r="J281" s="223"/>
      <c r="K281" s="240" t="s">
        <v>100</v>
      </c>
      <c r="L281" s="241"/>
      <c r="M281" s="58"/>
      <c r="N281" s="149"/>
      <c r="O281" s="149"/>
      <c r="P281" s="149"/>
      <c r="Q281" s="149"/>
      <c r="R281" s="149"/>
      <c r="S281" s="149"/>
      <c r="T281" s="149"/>
      <c r="U281" s="149"/>
      <c r="V281" s="59"/>
    </row>
    <row r="282" spans="1:22" ht="17.25" hidden="1" customHeight="1" outlineLevel="1">
      <c r="A282" s="94"/>
      <c r="B282" s="214"/>
      <c r="C282" s="215"/>
      <c r="D282" s="215"/>
      <c r="E282" s="90">
        <v>33</v>
      </c>
      <c r="F282" s="223" t="s">
        <v>91</v>
      </c>
      <c r="G282" s="223"/>
      <c r="H282" s="223"/>
      <c r="I282" s="223"/>
      <c r="J282" s="223"/>
      <c r="K282" s="240" t="s">
        <v>100</v>
      </c>
      <c r="L282" s="241"/>
      <c r="M282" s="58"/>
      <c r="N282" s="149"/>
      <c r="O282" s="149"/>
      <c r="P282" s="149"/>
      <c r="Q282" s="149"/>
      <c r="R282" s="149"/>
      <c r="S282" s="149"/>
      <c r="T282" s="149"/>
      <c r="U282" s="149"/>
      <c r="V282" s="59"/>
    </row>
    <row r="283" spans="1:22" ht="17.25" hidden="1" customHeight="1" outlineLevel="1">
      <c r="A283" s="94"/>
      <c r="B283" s="214"/>
      <c r="C283" s="215"/>
      <c r="D283" s="215"/>
      <c r="E283" s="90">
        <v>35</v>
      </c>
      <c r="F283" s="223" t="s">
        <v>92</v>
      </c>
      <c r="G283" s="223"/>
      <c r="H283" s="223"/>
      <c r="I283" s="223"/>
      <c r="J283" s="223"/>
      <c r="K283" s="240" t="s">
        <v>100</v>
      </c>
      <c r="L283" s="241"/>
      <c r="M283" s="58"/>
      <c r="N283" s="149"/>
      <c r="O283" s="149"/>
      <c r="P283" s="149"/>
      <c r="Q283" s="149"/>
      <c r="R283" s="149"/>
      <c r="S283" s="149"/>
      <c r="T283" s="149"/>
      <c r="U283" s="149"/>
      <c r="V283" s="59"/>
    </row>
    <row r="284" spans="1:22" ht="17.25" hidden="1" customHeight="1" outlineLevel="1">
      <c r="A284" s="94"/>
      <c r="B284" s="214"/>
      <c r="C284" s="215"/>
      <c r="D284" s="215"/>
      <c r="E284" s="90" t="s">
        <v>88</v>
      </c>
      <c r="F284" s="223" t="s">
        <v>93</v>
      </c>
      <c r="G284" s="223"/>
      <c r="H284" s="223"/>
      <c r="I284" s="223"/>
      <c r="J284" s="223"/>
      <c r="K284" s="240" t="s">
        <v>100</v>
      </c>
      <c r="L284" s="241"/>
      <c r="M284" s="58"/>
      <c r="N284" s="149"/>
      <c r="O284" s="149"/>
      <c r="P284" s="149"/>
      <c r="Q284" s="149"/>
      <c r="R284" s="149"/>
      <c r="S284" s="149"/>
      <c r="T284" s="149"/>
      <c r="U284" s="149"/>
      <c r="V284" s="59"/>
    </row>
    <row r="285" spans="1:22" ht="17.25" hidden="1" customHeight="1" outlineLevel="1">
      <c r="A285" s="94"/>
      <c r="B285" s="214"/>
      <c r="C285" s="215"/>
      <c r="D285" s="215"/>
      <c r="E285" s="90">
        <v>36</v>
      </c>
      <c r="F285" s="223" t="s">
        <v>94</v>
      </c>
      <c r="G285" s="223"/>
      <c r="H285" s="223"/>
      <c r="I285" s="223"/>
      <c r="J285" s="223"/>
      <c r="K285" s="247" t="s">
        <v>113</v>
      </c>
      <c r="L285" s="248"/>
      <c r="M285" s="58"/>
      <c r="N285" s="149"/>
      <c r="O285" s="149"/>
      <c r="P285" s="149"/>
      <c r="Q285" s="149"/>
      <c r="R285" s="149"/>
      <c r="S285" s="149"/>
      <c r="T285" s="149"/>
      <c r="U285" s="149"/>
      <c r="V285" s="59"/>
    </row>
    <row r="286" spans="1:22" ht="17.25" hidden="1" customHeight="1" outlineLevel="1">
      <c r="A286" s="94"/>
      <c r="B286" s="214"/>
      <c r="C286" s="215"/>
      <c r="D286" s="215"/>
      <c r="E286" s="90">
        <v>38</v>
      </c>
      <c r="F286" s="223" t="s">
        <v>95</v>
      </c>
      <c r="G286" s="223"/>
      <c r="H286" s="223"/>
      <c r="I286" s="223"/>
      <c r="J286" s="223"/>
      <c r="K286" s="240" t="s">
        <v>100</v>
      </c>
      <c r="L286" s="241"/>
      <c r="M286" s="58"/>
      <c r="N286" s="149"/>
      <c r="O286" s="149"/>
      <c r="P286" s="149"/>
      <c r="Q286" s="149"/>
      <c r="R286" s="149"/>
      <c r="S286" s="149"/>
      <c r="T286" s="149"/>
      <c r="U286" s="149"/>
      <c r="V286" s="59"/>
    </row>
    <row r="287" spans="1:22" ht="17.25" hidden="1" customHeight="1" outlineLevel="1">
      <c r="A287" s="94"/>
      <c r="B287" s="214"/>
      <c r="C287" s="215"/>
      <c r="D287" s="215"/>
      <c r="E287" s="90" t="s">
        <v>89</v>
      </c>
      <c r="F287" s="223" t="s">
        <v>96</v>
      </c>
      <c r="G287" s="223"/>
      <c r="H287" s="223"/>
      <c r="I287" s="223"/>
      <c r="J287" s="223"/>
      <c r="K287" s="240" t="s">
        <v>100</v>
      </c>
      <c r="L287" s="241"/>
      <c r="M287" s="58"/>
      <c r="N287" s="149"/>
      <c r="O287" s="149"/>
      <c r="P287" s="149"/>
      <c r="Q287" s="149"/>
      <c r="R287" s="149"/>
      <c r="S287" s="149"/>
      <c r="T287" s="149"/>
      <c r="U287" s="149"/>
      <c r="V287" s="59"/>
    </row>
    <row r="288" spans="1:22" ht="17.25" hidden="1" customHeight="1" outlineLevel="1">
      <c r="A288" s="94"/>
      <c r="B288" s="216"/>
      <c r="C288" s="217"/>
      <c r="D288" s="217"/>
      <c r="E288" s="91">
        <v>62</v>
      </c>
      <c r="F288" s="226" t="s">
        <v>99</v>
      </c>
      <c r="G288" s="226"/>
      <c r="H288" s="226"/>
      <c r="I288" s="226"/>
      <c r="J288" s="226"/>
      <c r="K288" s="249" t="s">
        <v>100</v>
      </c>
      <c r="L288" s="250"/>
      <c r="M288" s="60"/>
      <c r="N288" s="150"/>
      <c r="O288" s="150"/>
      <c r="P288" s="150"/>
      <c r="Q288" s="150"/>
      <c r="R288" s="150"/>
      <c r="S288" s="150"/>
      <c r="T288" s="150"/>
      <c r="U288" s="150"/>
      <c r="V288" s="62"/>
    </row>
    <row r="289" spans="1:22" ht="31.5" hidden="1" customHeight="1" outlineLevel="1">
      <c r="A289" s="94"/>
      <c r="B289" s="199" t="s">
        <v>68</v>
      </c>
      <c r="C289" s="200"/>
      <c r="D289" s="200"/>
      <c r="E289" s="201" t="s">
        <v>101</v>
      </c>
      <c r="F289" s="202"/>
      <c r="G289" s="202"/>
      <c r="H289" s="202"/>
      <c r="I289" s="202"/>
      <c r="J289" s="202"/>
      <c r="K289" s="242"/>
      <c r="L289" s="242"/>
      <c r="M289" s="202"/>
      <c r="N289" s="202"/>
      <c r="O289" s="202"/>
      <c r="P289" s="202"/>
      <c r="Q289" s="202"/>
      <c r="R289" s="202"/>
      <c r="S289" s="202"/>
      <c r="T289" s="202"/>
      <c r="U289" s="202"/>
      <c r="V289" s="203"/>
    </row>
    <row r="290" spans="1:22" ht="59.25" hidden="1" customHeight="1" outlineLevel="1" thickBot="1">
      <c r="A290" s="94"/>
      <c r="B290" s="204" t="s">
        <v>69</v>
      </c>
      <c r="C290" s="205"/>
      <c r="D290" s="205"/>
      <c r="E290" s="206" t="s">
        <v>86</v>
      </c>
      <c r="F290" s="207"/>
      <c r="G290" s="207"/>
      <c r="H290" s="207"/>
      <c r="I290" s="207"/>
      <c r="J290" s="207"/>
      <c r="K290" s="207"/>
      <c r="L290" s="207"/>
      <c r="M290" s="207"/>
      <c r="N290" s="207"/>
      <c r="O290" s="207"/>
      <c r="P290" s="207"/>
      <c r="Q290" s="207"/>
      <c r="R290" s="207"/>
      <c r="S290" s="207"/>
      <c r="T290" s="207"/>
      <c r="U290" s="207"/>
      <c r="V290" s="208"/>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7" t="s">
        <v>66</v>
      </c>
      <c r="C292" s="228"/>
      <c r="D292" s="228"/>
      <c r="E292" s="229" t="s">
        <v>122</v>
      </c>
      <c r="F292" s="230"/>
      <c r="G292" s="230"/>
      <c r="H292" s="230"/>
      <c r="I292" s="230"/>
      <c r="J292" s="230"/>
      <c r="K292" s="230"/>
      <c r="L292" s="230"/>
      <c r="M292" s="230"/>
      <c r="N292" s="230"/>
      <c r="O292" s="230"/>
      <c r="P292" s="230"/>
      <c r="Q292" s="230"/>
      <c r="R292" s="230"/>
      <c r="S292" s="230"/>
      <c r="T292" s="230"/>
      <c r="U292" s="230"/>
      <c r="V292" s="231"/>
    </row>
    <row r="293" spans="1:22" ht="46.5" hidden="1" customHeight="1" outlineLevel="1">
      <c r="A293" s="94"/>
      <c r="B293" s="232" t="s">
        <v>81</v>
      </c>
      <c r="C293" s="233"/>
      <c r="D293" s="234"/>
      <c r="E293" s="235" t="s">
        <v>123</v>
      </c>
      <c r="F293" s="236"/>
      <c r="G293" s="236"/>
      <c r="H293" s="236"/>
      <c r="I293" s="236"/>
      <c r="J293" s="236"/>
      <c r="K293" s="236"/>
      <c r="L293" s="236"/>
      <c r="M293" s="236"/>
      <c r="N293" s="236"/>
      <c r="O293" s="236"/>
      <c r="P293" s="236"/>
      <c r="Q293" s="236"/>
      <c r="R293" s="236"/>
      <c r="S293" s="236"/>
      <c r="T293" s="236"/>
      <c r="U293" s="236"/>
      <c r="V293" s="237"/>
    </row>
    <row r="294" spans="1:22" ht="105.75" hidden="1" customHeight="1" outlineLevel="1">
      <c r="A294" s="94"/>
      <c r="B294" s="199" t="s">
        <v>82</v>
      </c>
      <c r="C294" s="200"/>
      <c r="D294" s="200"/>
      <c r="E294" s="201" t="s">
        <v>124</v>
      </c>
      <c r="F294" s="238"/>
      <c r="G294" s="238"/>
      <c r="H294" s="238"/>
      <c r="I294" s="238"/>
      <c r="J294" s="238"/>
      <c r="K294" s="238"/>
      <c r="L294" s="238"/>
      <c r="M294" s="238"/>
      <c r="N294" s="238"/>
      <c r="O294" s="238"/>
      <c r="P294" s="238"/>
      <c r="Q294" s="238"/>
      <c r="R294" s="238"/>
      <c r="S294" s="238"/>
      <c r="T294" s="238"/>
      <c r="U294" s="238"/>
      <c r="V294" s="239"/>
    </row>
    <row r="295" spans="1:22" ht="43.5" hidden="1" customHeight="1" outlineLevel="1">
      <c r="A295" s="94"/>
      <c r="B295" s="212" t="s">
        <v>67</v>
      </c>
      <c r="C295" s="213"/>
      <c r="D295" s="213"/>
      <c r="E295" s="218" t="s">
        <v>85</v>
      </c>
      <c r="F295" s="219"/>
      <c r="G295" s="219"/>
      <c r="H295" s="219"/>
      <c r="I295" s="219"/>
      <c r="J295" s="219"/>
      <c r="K295" s="219"/>
      <c r="L295" s="219"/>
      <c r="M295" s="219"/>
      <c r="N295" s="219"/>
      <c r="O295" s="219"/>
      <c r="P295" s="219"/>
      <c r="Q295" s="219"/>
      <c r="R295" s="219"/>
      <c r="S295" s="219"/>
      <c r="T295" s="219"/>
      <c r="U295" s="219"/>
      <c r="V295" s="220"/>
    </row>
    <row r="296" spans="1:22" ht="17.25" hidden="1" customHeight="1" outlineLevel="1">
      <c r="A296" s="94"/>
      <c r="B296" s="214"/>
      <c r="C296" s="215"/>
      <c r="D296" s="215"/>
      <c r="E296" s="89" t="s">
        <v>87</v>
      </c>
      <c r="F296" s="221" t="s">
        <v>97</v>
      </c>
      <c r="G296" s="221"/>
      <c r="H296" s="221"/>
      <c r="I296" s="221"/>
      <c r="J296" s="221"/>
      <c r="K296" s="221" t="s">
        <v>98</v>
      </c>
      <c r="L296" s="222"/>
      <c r="M296" s="58"/>
      <c r="N296" s="149"/>
      <c r="O296" s="149"/>
      <c r="P296" s="149"/>
      <c r="Q296" s="149"/>
      <c r="R296" s="149"/>
      <c r="S296" s="149"/>
      <c r="T296" s="149"/>
      <c r="U296" s="149"/>
      <c r="V296" s="59"/>
    </row>
    <row r="297" spans="1:22" ht="17.25" hidden="1" customHeight="1" outlineLevel="1">
      <c r="A297" s="94"/>
      <c r="B297" s="214"/>
      <c r="C297" s="215"/>
      <c r="D297" s="215"/>
      <c r="E297" s="90">
        <v>27</v>
      </c>
      <c r="F297" s="223" t="s">
        <v>90</v>
      </c>
      <c r="G297" s="223"/>
      <c r="H297" s="223"/>
      <c r="I297" s="223"/>
      <c r="J297" s="223"/>
      <c r="K297" s="247" t="s">
        <v>113</v>
      </c>
      <c r="L297" s="248"/>
      <c r="M297" s="58"/>
      <c r="N297" s="149"/>
      <c r="O297" s="149"/>
      <c r="P297" s="149"/>
      <c r="Q297" s="149"/>
      <c r="R297" s="149"/>
      <c r="S297" s="149"/>
      <c r="T297" s="149"/>
      <c r="U297" s="149"/>
      <c r="V297" s="59"/>
    </row>
    <row r="298" spans="1:22" ht="17.25" hidden="1" customHeight="1" outlineLevel="1">
      <c r="A298" s="94"/>
      <c r="B298" s="214"/>
      <c r="C298" s="215"/>
      <c r="D298" s="215"/>
      <c r="E298" s="90">
        <v>33</v>
      </c>
      <c r="F298" s="223" t="s">
        <v>91</v>
      </c>
      <c r="G298" s="223"/>
      <c r="H298" s="223"/>
      <c r="I298" s="223"/>
      <c r="J298" s="223"/>
      <c r="K298" s="247" t="s">
        <v>113</v>
      </c>
      <c r="L298" s="248"/>
      <c r="M298" s="58"/>
      <c r="N298" s="149"/>
      <c r="O298" s="149"/>
      <c r="P298" s="149"/>
      <c r="Q298" s="149"/>
      <c r="R298" s="149"/>
      <c r="S298" s="149"/>
      <c r="T298" s="149"/>
      <c r="U298" s="149"/>
      <c r="V298" s="59"/>
    </row>
    <row r="299" spans="1:22" ht="17.25" hidden="1" customHeight="1" outlineLevel="1">
      <c r="A299" s="94"/>
      <c r="B299" s="214"/>
      <c r="C299" s="215"/>
      <c r="D299" s="215"/>
      <c r="E299" s="90">
        <v>35</v>
      </c>
      <c r="F299" s="223" t="s">
        <v>92</v>
      </c>
      <c r="G299" s="223"/>
      <c r="H299" s="223"/>
      <c r="I299" s="223"/>
      <c r="J299" s="223"/>
      <c r="K299" s="247" t="s">
        <v>113</v>
      </c>
      <c r="L299" s="248"/>
      <c r="M299" s="58"/>
      <c r="N299" s="149"/>
      <c r="O299" s="149"/>
      <c r="P299" s="149"/>
      <c r="Q299" s="149"/>
      <c r="R299" s="149"/>
      <c r="S299" s="149"/>
      <c r="T299" s="149"/>
      <c r="U299" s="149"/>
      <c r="V299" s="59"/>
    </row>
    <row r="300" spans="1:22" ht="17.25" hidden="1" customHeight="1" outlineLevel="1">
      <c r="A300" s="94"/>
      <c r="B300" s="214"/>
      <c r="C300" s="215"/>
      <c r="D300" s="215"/>
      <c r="E300" s="90" t="s">
        <v>88</v>
      </c>
      <c r="F300" s="223" t="s">
        <v>93</v>
      </c>
      <c r="G300" s="223"/>
      <c r="H300" s="223"/>
      <c r="I300" s="223"/>
      <c r="J300" s="223"/>
      <c r="K300" s="247" t="s">
        <v>113</v>
      </c>
      <c r="L300" s="248"/>
      <c r="M300" s="58"/>
      <c r="N300" s="149"/>
      <c r="O300" s="149"/>
      <c r="P300" s="149"/>
      <c r="Q300" s="149"/>
      <c r="R300" s="149"/>
      <c r="S300" s="149"/>
      <c r="T300" s="149"/>
      <c r="U300" s="149"/>
      <c r="V300" s="59"/>
    </row>
    <row r="301" spans="1:22" ht="17.25" hidden="1" customHeight="1" outlineLevel="1">
      <c r="A301" s="94"/>
      <c r="B301" s="214"/>
      <c r="C301" s="215"/>
      <c r="D301" s="215"/>
      <c r="E301" s="90">
        <v>36</v>
      </c>
      <c r="F301" s="223" t="s">
        <v>94</v>
      </c>
      <c r="G301" s="223"/>
      <c r="H301" s="223"/>
      <c r="I301" s="223"/>
      <c r="J301" s="223"/>
      <c r="K301" s="247" t="s">
        <v>113</v>
      </c>
      <c r="L301" s="248"/>
      <c r="M301" s="58"/>
      <c r="N301" s="149"/>
      <c r="O301" s="149"/>
      <c r="P301" s="149"/>
      <c r="Q301" s="149"/>
      <c r="R301" s="149"/>
      <c r="S301" s="149"/>
      <c r="T301" s="149"/>
      <c r="U301" s="149"/>
      <c r="V301" s="59"/>
    </row>
    <row r="302" spans="1:22" ht="17.25" hidden="1" customHeight="1" outlineLevel="1">
      <c r="A302" s="94"/>
      <c r="B302" s="214"/>
      <c r="C302" s="215"/>
      <c r="D302" s="215"/>
      <c r="E302" s="90">
        <v>38</v>
      </c>
      <c r="F302" s="223" t="s">
        <v>95</v>
      </c>
      <c r="G302" s="223"/>
      <c r="H302" s="223"/>
      <c r="I302" s="223"/>
      <c r="J302" s="223"/>
      <c r="K302" s="240" t="s">
        <v>100</v>
      </c>
      <c r="L302" s="241"/>
      <c r="M302" s="58"/>
      <c r="N302" s="149"/>
      <c r="O302" s="149"/>
      <c r="P302" s="149"/>
      <c r="Q302" s="149"/>
      <c r="R302" s="149"/>
      <c r="S302" s="149"/>
      <c r="T302" s="149"/>
      <c r="U302" s="149"/>
      <c r="V302" s="59"/>
    </row>
    <row r="303" spans="1:22" ht="17.25" hidden="1" customHeight="1" outlineLevel="1">
      <c r="A303" s="94"/>
      <c r="B303" s="214"/>
      <c r="C303" s="215"/>
      <c r="D303" s="215"/>
      <c r="E303" s="90" t="s">
        <v>89</v>
      </c>
      <c r="F303" s="223" t="s">
        <v>96</v>
      </c>
      <c r="G303" s="223"/>
      <c r="H303" s="223"/>
      <c r="I303" s="223"/>
      <c r="J303" s="223"/>
      <c r="K303" s="247" t="s">
        <v>113</v>
      </c>
      <c r="L303" s="248"/>
      <c r="M303" s="58"/>
      <c r="N303" s="149"/>
      <c r="O303" s="149"/>
      <c r="P303" s="149"/>
      <c r="Q303" s="149"/>
      <c r="R303" s="149"/>
      <c r="S303" s="149"/>
      <c r="T303" s="149"/>
      <c r="U303" s="149"/>
      <c r="V303" s="59"/>
    </row>
    <row r="304" spans="1:22" ht="17.25" hidden="1" customHeight="1" outlineLevel="1">
      <c r="A304" s="94"/>
      <c r="B304" s="216"/>
      <c r="C304" s="217"/>
      <c r="D304" s="217"/>
      <c r="E304" s="91">
        <v>62</v>
      </c>
      <c r="F304" s="226" t="s">
        <v>99</v>
      </c>
      <c r="G304" s="226"/>
      <c r="H304" s="226"/>
      <c r="I304" s="226"/>
      <c r="J304" s="226"/>
      <c r="K304" s="247" t="s">
        <v>113</v>
      </c>
      <c r="L304" s="248"/>
      <c r="M304" s="60"/>
      <c r="N304" s="150"/>
      <c r="O304" s="150"/>
      <c r="P304" s="150"/>
      <c r="Q304" s="150"/>
      <c r="R304" s="150"/>
      <c r="S304" s="150"/>
      <c r="T304" s="150"/>
      <c r="U304" s="150"/>
      <c r="V304" s="62"/>
    </row>
    <row r="305" spans="1:22" ht="31.5" hidden="1" customHeight="1" outlineLevel="1">
      <c r="A305" s="94"/>
      <c r="B305" s="199" t="s">
        <v>68</v>
      </c>
      <c r="C305" s="200"/>
      <c r="D305" s="200"/>
      <c r="E305" s="201" t="s">
        <v>101</v>
      </c>
      <c r="F305" s="202"/>
      <c r="G305" s="202"/>
      <c r="H305" s="202"/>
      <c r="I305" s="202"/>
      <c r="J305" s="202"/>
      <c r="K305" s="202"/>
      <c r="L305" s="202"/>
      <c r="M305" s="202"/>
      <c r="N305" s="202"/>
      <c r="O305" s="202"/>
      <c r="P305" s="202"/>
      <c r="Q305" s="202"/>
      <c r="R305" s="202"/>
      <c r="S305" s="202"/>
      <c r="T305" s="202"/>
      <c r="U305" s="202"/>
      <c r="V305" s="203"/>
    </row>
    <row r="306" spans="1:22" ht="59.25" hidden="1" customHeight="1" outlineLevel="1" thickBot="1">
      <c r="A306" s="94"/>
      <c r="B306" s="204" t="s">
        <v>69</v>
      </c>
      <c r="C306" s="205"/>
      <c r="D306" s="205"/>
      <c r="E306" s="206" t="s">
        <v>86</v>
      </c>
      <c r="F306" s="207"/>
      <c r="G306" s="207"/>
      <c r="H306" s="207"/>
      <c r="I306" s="207"/>
      <c r="J306" s="207"/>
      <c r="K306" s="207"/>
      <c r="L306" s="207"/>
      <c r="M306" s="207"/>
      <c r="N306" s="207"/>
      <c r="O306" s="207"/>
      <c r="P306" s="207"/>
      <c r="Q306" s="207"/>
      <c r="R306" s="207"/>
      <c r="S306" s="207"/>
      <c r="T306" s="207"/>
      <c r="U306" s="207"/>
      <c r="V306" s="208"/>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7" t="s">
        <v>66</v>
      </c>
      <c r="C308" s="228"/>
      <c r="D308" s="228"/>
      <c r="E308" s="229" t="s">
        <v>125</v>
      </c>
      <c r="F308" s="230"/>
      <c r="G308" s="230"/>
      <c r="H308" s="230"/>
      <c r="I308" s="230"/>
      <c r="J308" s="230"/>
      <c r="K308" s="230"/>
      <c r="L308" s="230"/>
      <c r="M308" s="230"/>
      <c r="N308" s="230"/>
      <c r="O308" s="230"/>
      <c r="P308" s="230"/>
      <c r="Q308" s="230"/>
      <c r="R308" s="230"/>
      <c r="S308" s="230"/>
      <c r="T308" s="230"/>
      <c r="U308" s="230"/>
      <c r="V308" s="231"/>
    </row>
    <row r="309" spans="1:22" ht="63.75" hidden="1" customHeight="1" outlineLevel="1">
      <c r="A309" s="94"/>
      <c r="B309" s="232" t="s">
        <v>81</v>
      </c>
      <c r="C309" s="233"/>
      <c r="D309" s="234"/>
      <c r="E309" s="235" t="s">
        <v>126</v>
      </c>
      <c r="F309" s="236"/>
      <c r="G309" s="236"/>
      <c r="H309" s="236"/>
      <c r="I309" s="236"/>
      <c r="J309" s="236"/>
      <c r="K309" s="236"/>
      <c r="L309" s="236"/>
      <c r="M309" s="236"/>
      <c r="N309" s="236"/>
      <c r="O309" s="236"/>
      <c r="P309" s="236"/>
      <c r="Q309" s="236"/>
      <c r="R309" s="236"/>
      <c r="S309" s="236"/>
      <c r="T309" s="236"/>
      <c r="U309" s="236"/>
      <c r="V309" s="237"/>
    </row>
    <row r="310" spans="1:22" ht="105.75" hidden="1" customHeight="1" outlineLevel="1">
      <c r="A310" s="94"/>
      <c r="B310" s="199" t="s">
        <v>82</v>
      </c>
      <c r="C310" s="200"/>
      <c r="D310" s="200"/>
      <c r="E310" s="201" t="s">
        <v>127</v>
      </c>
      <c r="F310" s="238"/>
      <c r="G310" s="238"/>
      <c r="H310" s="238"/>
      <c r="I310" s="238"/>
      <c r="J310" s="238"/>
      <c r="K310" s="238"/>
      <c r="L310" s="238"/>
      <c r="M310" s="238"/>
      <c r="N310" s="238"/>
      <c r="O310" s="238"/>
      <c r="P310" s="238"/>
      <c r="Q310" s="238"/>
      <c r="R310" s="238"/>
      <c r="S310" s="238"/>
      <c r="T310" s="238"/>
      <c r="U310" s="238"/>
      <c r="V310" s="239"/>
    </row>
    <row r="311" spans="1:22" ht="43.5" hidden="1" customHeight="1" outlineLevel="1">
      <c r="A311" s="94"/>
      <c r="B311" s="212" t="s">
        <v>67</v>
      </c>
      <c r="C311" s="213"/>
      <c r="D311" s="213"/>
      <c r="E311" s="218" t="s">
        <v>85</v>
      </c>
      <c r="F311" s="219"/>
      <c r="G311" s="219"/>
      <c r="H311" s="219"/>
      <c r="I311" s="219"/>
      <c r="J311" s="219"/>
      <c r="K311" s="219"/>
      <c r="L311" s="219"/>
      <c r="M311" s="219"/>
      <c r="N311" s="219"/>
      <c r="O311" s="219"/>
      <c r="P311" s="219"/>
      <c r="Q311" s="219"/>
      <c r="R311" s="219"/>
      <c r="S311" s="219"/>
      <c r="T311" s="219"/>
      <c r="U311" s="219"/>
      <c r="V311" s="220"/>
    </row>
    <row r="312" spans="1:22" ht="17.25" hidden="1" customHeight="1" outlineLevel="1">
      <c r="A312" s="94"/>
      <c r="B312" s="214"/>
      <c r="C312" s="215"/>
      <c r="D312" s="215"/>
      <c r="E312" s="89" t="s">
        <v>87</v>
      </c>
      <c r="F312" s="221" t="s">
        <v>97</v>
      </c>
      <c r="G312" s="221"/>
      <c r="H312" s="221"/>
      <c r="I312" s="221"/>
      <c r="J312" s="221"/>
      <c r="K312" s="221" t="s">
        <v>98</v>
      </c>
      <c r="L312" s="222"/>
      <c r="M312" s="58"/>
      <c r="N312" s="149"/>
      <c r="O312" s="149"/>
      <c r="P312" s="149"/>
      <c r="Q312" s="149"/>
      <c r="R312" s="149"/>
      <c r="S312" s="149"/>
      <c r="T312" s="149"/>
      <c r="U312" s="149"/>
      <c r="V312" s="59"/>
    </row>
    <row r="313" spans="1:22" ht="17.25" hidden="1" customHeight="1" outlineLevel="1">
      <c r="A313" s="94"/>
      <c r="B313" s="214"/>
      <c r="C313" s="215"/>
      <c r="D313" s="215"/>
      <c r="E313" s="90">
        <v>27</v>
      </c>
      <c r="F313" s="223" t="s">
        <v>90</v>
      </c>
      <c r="G313" s="223"/>
      <c r="H313" s="223"/>
      <c r="I313" s="223"/>
      <c r="J313" s="223"/>
      <c r="K313" s="247" t="s">
        <v>113</v>
      </c>
      <c r="L313" s="248"/>
      <c r="M313" s="58"/>
      <c r="N313" s="149"/>
      <c r="O313" s="149"/>
      <c r="P313" s="149"/>
      <c r="Q313" s="149"/>
      <c r="R313" s="149"/>
      <c r="S313" s="149"/>
      <c r="T313" s="149"/>
      <c r="U313" s="149"/>
      <c r="V313" s="59"/>
    </row>
    <row r="314" spans="1:22" ht="17.25" hidden="1" customHeight="1" outlineLevel="1">
      <c r="A314" s="94"/>
      <c r="B314" s="214"/>
      <c r="C314" s="215"/>
      <c r="D314" s="215"/>
      <c r="E314" s="90">
        <v>33</v>
      </c>
      <c r="F314" s="223" t="s">
        <v>91</v>
      </c>
      <c r="G314" s="223"/>
      <c r="H314" s="223"/>
      <c r="I314" s="223"/>
      <c r="J314" s="223"/>
      <c r="K314" s="247" t="s">
        <v>113</v>
      </c>
      <c r="L314" s="248"/>
      <c r="M314" s="58"/>
      <c r="N314" s="149"/>
      <c r="O314" s="149"/>
      <c r="P314" s="149"/>
      <c r="Q314" s="149"/>
      <c r="R314" s="149"/>
      <c r="S314" s="149"/>
      <c r="T314" s="149"/>
      <c r="U314" s="149"/>
      <c r="V314" s="59"/>
    </row>
    <row r="315" spans="1:22" ht="17.25" hidden="1" customHeight="1" outlineLevel="1">
      <c r="A315" s="94"/>
      <c r="B315" s="214"/>
      <c r="C315" s="215"/>
      <c r="D315" s="215"/>
      <c r="E315" s="90">
        <v>35</v>
      </c>
      <c r="F315" s="223" t="s">
        <v>92</v>
      </c>
      <c r="G315" s="223"/>
      <c r="H315" s="223"/>
      <c r="I315" s="223"/>
      <c r="J315" s="223"/>
      <c r="K315" s="247" t="s">
        <v>113</v>
      </c>
      <c r="L315" s="248"/>
      <c r="M315" s="58"/>
      <c r="N315" s="149"/>
      <c r="O315" s="149"/>
      <c r="P315" s="149"/>
      <c r="Q315" s="149"/>
      <c r="R315" s="149"/>
      <c r="S315" s="149"/>
      <c r="T315" s="149"/>
      <c r="U315" s="149"/>
      <c r="V315" s="59"/>
    </row>
    <row r="316" spans="1:22" ht="17.25" hidden="1" customHeight="1" outlineLevel="1">
      <c r="A316" s="94"/>
      <c r="B316" s="214"/>
      <c r="C316" s="215"/>
      <c r="D316" s="215"/>
      <c r="E316" s="90" t="s">
        <v>88</v>
      </c>
      <c r="F316" s="223" t="s">
        <v>93</v>
      </c>
      <c r="G316" s="223"/>
      <c r="H316" s="223"/>
      <c r="I316" s="223"/>
      <c r="J316" s="223"/>
      <c r="K316" s="247" t="s">
        <v>113</v>
      </c>
      <c r="L316" s="248"/>
      <c r="M316" s="58"/>
      <c r="N316" s="149"/>
      <c r="O316" s="149"/>
      <c r="P316" s="149"/>
      <c r="Q316" s="149"/>
      <c r="R316" s="149"/>
      <c r="S316" s="149"/>
      <c r="T316" s="149"/>
      <c r="U316" s="149"/>
      <c r="V316" s="59"/>
    </row>
    <row r="317" spans="1:22" ht="17.25" hidden="1" customHeight="1" outlineLevel="1">
      <c r="A317" s="94"/>
      <c r="B317" s="214"/>
      <c r="C317" s="215"/>
      <c r="D317" s="215"/>
      <c r="E317" s="90">
        <v>36</v>
      </c>
      <c r="F317" s="223" t="s">
        <v>94</v>
      </c>
      <c r="G317" s="223"/>
      <c r="H317" s="223"/>
      <c r="I317" s="223"/>
      <c r="J317" s="223"/>
      <c r="K317" s="247" t="s">
        <v>113</v>
      </c>
      <c r="L317" s="248"/>
      <c r="M317" s="58"/>
      <c r="N317" s="149"/>
      <c r="O317" s="149"/>
      <c r="P317" s="149"/>
      <c r="Q317" s="149"/>
      <c r="R317" s="149"/>
      <c r="S317" s="149"/>
      <c r="T317" s="149"/>
      <c r="U317" s="149"/>
      <c r="V317" s="59"/>
    </row>
    <row r="318" spans="1:22" ht="17.25" hidden="1" customHeight="1" outlineLevel="1">
      <c r="A318" s="94"/>
      <c r="B318" s="214"/>
      <c r="C318" s="215"/>
      <c r="D318" s="215"/>
      <c r="E318" s="90">
        <v>38</v>
      </c>
      <c r="F318" s="223" t="s">
        <v>95</v>
      </c>
      <c r="G318" s="223"/>
      <c r="H318" s="223"/>
      <c r="I318" s="223"/>
      <c r="J318" s="223"/>
      <c r="K318" s="247" t="s">
        <v>113</v>
      </c>
      <c r="L318" s="248"/>
      <c r="M318" s="58"/>
      <c r="N318" s="149"/>
      <c r="O318" s="149"/>
      <c r="P318" s="149"/>
      <c r="Q318" s="149"/>
      <c r="R318" s="149"/>
      <c r="S318" s="149"/>
      <c r="T318" s="149"/>
      <c r="U318" s="149"/>
      <c r="V318" s="59"/>
    </row>
    <row r="319" spans="1:22" ht="17.25" hidden="1" customHeight="1" outlineLevel="1">
      <c r="A319" s="94"/>
      <c r="B319" s="214"/>
      <c r="C319" s="215"/>
      <c r="D319" s="215"/>
      <c r="E319" s="90" t="s">
        <v>89</v>
      </c>
      <c r="F319" s="223" t="s">
        <v>96</v>
      </c>
      <c r="G319" s="223"/>
      <c r="H319" s="223"/>
      <c r="I319" s="223"/>
      <c r="J319" s="223"/>
      <c r="K319" s="247" t="s">
        <v>113</v>
      </c>
      <c r="L319" s="248"/>
      <c r="M319" s="58"/>
      <c r="N319" s="149"/>
      <c r="O319" s="149"/>
      <c r="P319" s="149"/>
      <c r="Q319" s="149"/>
      <c r="R319" s="149"/>
      <c r="S319" s="149"/>
      <c r="T319" s="149"/>
      <c r="U319" s="149"/>
      <c r="V319" s="59"/>
    </row>
    <row r="320" spans="1:22" ht="17.25" hidden="1" customHeight="1" outlineLevel="1">
      <c r="A320" s="94"/>
      <c r="B320" s="216"/>
      <c r="C320" s="217"/>
      <c r="D320" s="217"/>
      <c r="E320" s="91">
        <v>62</v>
      </c>
      <c r="F320" s="226" t="s">
        <v>99</v>
      </c>
      <c r="G320" s="226"/>
      <c r="H320" s="226"/>
      <c r="I320" s="226"/>
      <c r="J320" s="226"/>
      <c r="K320" s="240" t="s">
        <v>100</v>
      </c>
      <c r="L320" s="241"/>
      <c r="M320" s="60"/>
      <c r="N320" s="150"/>
      <c r="O320" s="150"/>
      <c r="P320" s="150"/>
      <c r="Q320" s="150"/>
      <c r="R320" s="150"/>
      <c r="S320" s="150"/>
      <c r="T320" s="150"/>
      <c r="U320" s="150"/>
      <c r="V320" s="62"/>
    </row>
    <row r="321" spans="1:22" ht="31.5" hidden="1" customHeight="1" outlineLevel="1">
      <c r="A321" s="94"/>
      <c r="B321" s="199" t="s">
        <v>68</v>
      </c>
      <c r="C321" s="200"/>
      <c r="D321" s="200"/>
      <c r="E321" s="201" t="s">
        <v>101</v>
      </c>
      <c r="F321" s="202"/>
      <c r="G321" s="202"/>
      <c r="H321" s="202"/>
      <c r="I321" s="202"/>
      <c r="J321" s="202"/>
      <c r="K321" s="202"/>
      <c r="L321" s="202"/>
      <c r="M321" s="202"/>
      <c r="N321" s="202"/>
      <c r="O321" s="202"/>
      <c r="P321" s="202"/>
      <c r="Q321" s="202"/>
      <c r="R321" s="202"/>
      <c r="S321" s="202"/>
      <c r="T321" s="202"/>
      <c r="U321" s="202"/>
      <c r="V321" s="203"/>
    </row>
    <row r="322" spans="1:22" ht="59.25" hidden="1" customHeight="1" outlineLevel="1" thickBot="1">
      <c r="A322" s="94"/>
      <c r="B322" s="204" t="s">
        <v>69</v>
      </c>
      <c r="C322" s="205"/>
      <c r="D322" s="205"/>
      <c r="E322" s="206" t="s">
        <v>86</v>
      </c>
      <c r="F322" s="207"/>
      <c r="G322" s="207"/>
      <c r="H322" s="207"/>
      <c r="I322" s="207"/>
      <c r="J322" s="207"/>
      <c r="K322" s="207"/>
      <c r="L322" s="207"/>
      <c r="M322" s="207"/>
      <c r="N322" s="207"/>
      <c r="O322" s="207"/>
      <c r="P322" s="207"/>
      <c r="Q322" s="207"/>
      <c r="R322" s="207"/>
      <c r="S322" s="207"/>
      <c r="T322" s="207"/>
      <c r="U322" s="207"/>
      <c r="V322" s="208"/>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7" t="s">
        <v>66</v>
      </c>
      <c r="C324" s="228"/>
      <c r="D324" s="228"/>
      <c r="E324" s="229" t="s">
        <v>128</v>
      </c>
      <c r="F324" s="230"/>
      <c r="G324" s="230"/>
      <c r="H324" s="230"/>
      <c r="I324" s="230"/>
      <c r="J324" s="230"/>
      <c r="K324" s="230"/>
      <c r="L324" s="230"/>
      <c r="M324" s="230"/>
      <c r="N324" s="230"/>
      <c r="O324" s="230"/>
      <c r="P324" s="230"/>
      <c r="Q324" s="230"/>
      <c r="R324" s="230"/>
      <c r="S324" s="230"/>
      <c r="T324" s="230"/>
      <c r="U324" s="230"/>
      <c r="V324" s="231"/>
    </row>
    <row r="325" spans="1:22" ht="63.75" hidden="1" customHeight="1" outlineLevel="1">
      <c r="A325" s="94"/>
      <c r="B325" s="232" t="s">
        <v>81</v>
      </c>
      <c r="C325" s="233"/>
      <c r="D325" s="234"/>
      <c r="E325" s="235" t="s">
        <v>129</v>
      </c>
      <c r="F325" s="236"/>
      <c r="G325" s="236"/>
      <c r="H325" s="236"/>
      <c r="I325" s="236"/>
      <c r="J325" s="236"/>
      <c r="K325" s="236"/>
      <c r="L325" s="236"/>
      <c r="M325" s="236"/>
      <c r="N325" s="236"/>
      <c r="O325" s="236"/>
      <c r="P325" s="236"/>
      <c r="Q325" s="236"/>
      <c r="R325" s="236"/>
      <c r="S325" s="236"/>
      <c r="T325" s="236"/>
      <c r="U325" s="236"/>
      <c r="V325" s="237"/>
    </row>
    <row r="326" spans="1:22" ht="105.75" hidden="1" customHeight="1" outlineLevel="1">
      <c r="A326" s="94"/>
      <c r="B326" s="199" t="s">
        <v>82</v>
      </c>
      <c r="C326" s="200"/>
      <c r="D326" s="200"/>
      <c r="E326" s="201" t="s">
        <v>130</v>
      </c>
      <c r="F326" s="238"/>
      <c r="G326" s="238"/>
      <c r="H326" s="238"/>
      <c r="I326" s="238"/>
      <c r="J326" s="238"/>
      <c r="K326" s="238"/>
      <c r="L326" s="238"/>
      <c r="M326" s="238"/>
      <c r="N326" s="238"/>
      <c r="O326" s="238"/>
      <c r="P326" s="238"/>
      <c r="Q326" s="238"/>
      <c r="R326" s="238"/>
      <c r="S326" s="238"/>
      <c r="T326" s="238"/>
      <c r="U326" s="238"/>
      <c r="V326" s="239"/>
    </row>
    <row r="327" spans="1:22" ht="43.5" hidden="1" customHeight="1" outlineLevel="1">
      <c r="A327" s="94"/>
      <c r="B327" s="212" t="s">
        <v>67</v>
      </c>
      <c r="C327" s="213"/>
      <c r="D327" s="213"/>
      <c r="E327" s="218" t="s">
        <v>85</v>
      </c>
      <c r="F327" s="219"/>
      <c r="G327" s="219"/>
      <c r="H327" s="219"/>
      <c r="I327" s="219"/>
      <c r="J327" s="219"/>
      <c r="K327" s="219"/>
      <c r="L327" s="219"/>
      <c r="M327" s="219"/>
      <c r="N327" s="219"/>
      <c r="O327" s="219"/>
      <c r="P327" s="219"/>
      <c r="Q327" s="219"/>
      <c r="R327" s="219"/>
      <c r="S327" s="219"/>
      <c r="T327" s="219"/>
      <c r="U327" s="219"/>
      <c r="V327" s="220"/>
    </row>
    <row r="328" spans="1:22" ht="17.25" hidden="1" customHeight="1" outlineLevel="1">
      <c r="A328" s="94"/>
      <c r="B328" s="214"/>
      <c r="C328" s="215"/>
      <c r="D328" s="215"/>
      <c r="E328" s="89" t="s">
        <v>87</v>
      </c>
      <c r="F328" s="221" t="s">
        <v>97</v>
      </c>
      <c r="G328" s="221"/>
      <c r="H328" s="221"/>
      <c r="I328" s="221"/>
      <c r="J328" s="221"/>
      <c r="K328" s="221" t="s">
        <v>98</v>
      </c>
      <c r="L328" s="222"/>
      <c r="M328" s="58"/>
      <c r="N328" s="149"/>
      <c r="O328" s="149"/>
      <c r="P328" s="149"/>
      <c r="Q328" s="149"/>
      <c r="R328" s="149"/>
      <c r="S328" s="149"/>
      <c r="T328" s="149"/>
      <c r="U328" s="149"/>
      <c r="V328" s="59"/>
    </row>
    <row r="329" spans="1:22" ht="17.25" hidden="1" customHeight="1" outlineLevel="1">
      <c r="A329" s="94"/>
      <c r="B329" s="214"/>
      <c r="C329" s="215"/>
      <c r="D329" s="215"/>
      <c r="E329" s="90">
        <v>27</v>
      </c>
      <c r="F329" s="223" t="s">
        <v>90</v>
      </c>
      <c r="G329" s="223"/>
      <c r="H329" s="223"/>
      <c r="I329" s="223"/>
      <c r="J329" s="223"/>
      <c r="K329" s="243" t="s">
        <v>113</v>
      </c>
      <c r="L329" s="244"/>
      <c r="M329" s="58"/>
      <c r="N329" s="149"/>
      <c r="O329" s="149"/>
      <c r="P329" s="149"/>
      <c r="Q329" s="149"/>
      <c r="R329" s="149"/>
      <c r="S329" s="149"/>
      <c r="T329" s="149"/>
      <c r="U329" s="149"/>
      <c r="V329" s="59"/>
    </row>
    <row r="330" spans="1:22" ht="17.25" hidden="1" customHeight="1" outlineLevel="1">
      <c r="A330" s="94"/>
      <c r="B330" s="214"/>
      <c r="C330" s="215"/>
      <c r="D330" s="215"/>
      <c r="E330" s="90">
        <v>33</v>
      </c>
      <c r="F330" s="223" t="s">
        <v>91</v>
      </c>
      <c r="G330" s="223"/>
      <c r="H330" s="223"/>
      <c r="I330" s="223"/>
      <c r="J330" s="223"/>
      <c r="K330" s="243" t="s">
        <v>113</v>
      </c>
      <c r="L330" s="244"/>
      <c r="M330" s="58"/>
      <c r="N330" s="149"/>
      <c r="O330" s="149"/>
      <c r="P330" s="149"/>
      <c r="Q330" s="149"/>
      <c r="R330" s="149"/>
      <c r="S330" s="149"/>
      <c r="T330" s="149"/>
      <c r="U330" s="149"/>
      <c r="V330" s="59"/>
    </row>
    <row r="331" spans="1:22" ht="17.25" hidden="1" customHeight="1" outlineLevel="1">
      <c r="A331" s="94"/>
      <c r="B331" s="214"/>
      <c r="C331" s="215"/>
      <c r="D331" s="215"/>
      <c r="E331" s="90">
        <v>35</v>
      </c>
      <c r="F331" s="223" t="s">
        <v>92</v>
      </c>
      <c r="G331" s="223"/>
      <c r="H331" s="223"/>
      <c r="I331" s="223"/>
      <c r="J331" s="223"/>
      <c r="K331" s="243" t="s">
        <v>113</v>
      </c>
      <c r="L331" s="244"/>
      <c r="M331" s="58"/>
      <c r="N331" s="149"/>
      <c r="O331" s="149"/>
      <c r="P331" s="149"/>
      <c r="Q331" s="149"/>
      <c r="R331" s="149"/>
      <c r="S331" s="149"/>
      <c r="T331" s="149"/>
      <c r="U331" s="149"/>
      <c r="V331" s="59"/>
    </row>
    <row r="332" spans="1:22" ht="17.25" hidden="1" customHeight="1" outlineLevel="1">
      <c r="A332" s="94"/>
      <c r="B332" s="214"/>
      <c r="C332" s="215"/>
      <c r="D332" s="215"/>
      <c r="E332" s="90" t="s">
        <v>88</v>
      </c>
      <c r="F332" s="223" t="s">
        <v>93</v>
      </c>
      <c r="G332" s="223"/>
      <c r="H332" s="223"/>
      <c r="I332" s="223"/>
      <c r="J332" s="223"/>
      <c r="K332" s="243" t="s">
        <v>113</v>
      </c>
      <c r="L332" s="244"/>
      <c r="M332" s="58" t="s">
        <v>131</v>
      </c>
      <c r="N332" s="149"/>
      <c r="O332" s="149"/>
      <c r="P332" s="149"/>
      <c r="Q332" s="149"/>
      <c r="R332" s="149"/>
      <c r="S332" s="149"/>
      <c r="T332" s="149"/>
      <c r="U332" s="149"/>
      <c r="V332" s="59"/>
    </row>
    <row r="333" spans="1:22" ht="17.25" hidden="1" customHeight="1" outlineLevel="1">
      <c r="A333" s="94"/>
      <c r="B333" s="214"/>
      <c r="C333" s="215"/>
      <c r="D333" s="215"/>
      <c r="E333" s="90">
        <v>36</v>
      </c>
      <c r="F333" s="223" t="s">
        <v>94</v>
      </c>
      <c r="G333" s="223"/>
      <c r="H333" s="223"/>
      <c r="I333" s="223"/>
      <c r="J333" s="223"/>
      <c r="K333" s="243" t="s">
        <v>113</v>
      </c>
      <c r="L333" s="244"/>
      <c r="M333" s="58"/>
      <c r="N333" s="149"/>
      <c r="O333" s="149"/>
      <c r="P333" s="149"/>
      <c r="Q333" s="149"/>
      <c r="R333" s="149"/>
      <c r="S333" s="149"/>
      <c r="T333" s="149"/>
      <c r="U333" s="149"/>
      <c r="V333" s="59"/>
    </row>
    <row r="334" spans="1:22" ht="17.25" hidden="1" customHeight="1" outlineLevel="1">
      <c r="A334" s="94"/>
      <c r="B334" s="214"/>
      <c r="C334" s="215"/>
      <c r="D334" s="215"/>
      <c r="E334" s="90">
        <v>38</v>
      </c>
      <c r="F334" s="223" t="s">
        <v>95</v>
      </c>
      <c r="G334" s="223"/>
      <c r="H334" s="223"/>
      <c r="I334" s="223"/>
      <c r="J334" s="223"/>
      <c r="K334" s="243" t="s">
        <v>113</v>
      </c>
      <c r="L334" s="244"/>
      <c r="M334" s="58"/>
      <c r="N334" s="149"/>
      <c r="O334" s="149"/>
      <c r="P334" s="149"/>
      <c r="Q334" s="149"/>
      <c r="R334" s="149"/>
      <c r="S334" s="149"/>
      <c r="T334" s="149"/>
      <c r="U334" s="149"/>
      <c r="V334" s="59"/>
    </row>
    <row r="335" spans="1:22" ht="17.25" hidden="1" customHeight="1" outlineLevel="1">
      <c r="A335" s="94"/>
      <c r="B335" s="214"/>
      <c r="C335" s="215"/>
      <c r="D335" s="215"/>
      <c r="E335" s="90" t="s">
        <v>89</v>
      </c>
      <c r="F335" s="223" t="s">
        <v>96</v>
      </c>
      <c r="G335" s="223"/>
      <c r="H335" s="223"/>
      <c r="I335" s="223"/>
      <c r="J335" s="223"/>
      <c r="K335" s="243" t="s">
        <v>113</v>
      </c>
      <c r="L335" s="244"/>
      <c r="M335" s="58"/>
      <c r="N335" s="149"/>
      <c r="O335" s="149"/>
      <c r="P335" s="149"/>
      <c r="Q335" s="149"/>
      <c r="R335" s="149"/>
      <c r="S335" s="149"/>
      <c r="T335" s="149"/>
      <c r="U335" s="149"/>
      <c r="V335" s="59"/>
    </row>
    <row r="336" spans="1:22" ht="17.25" hidden="1" customHeight="1" outlineLevel="1">
      <c r="A336" s="94"/>
      <c r="B336" s="216"/>
      <c r="C336" s="217"/>
      <c r="D336" s="217"/>
      <c r="E336" s="91">
        <v>62</v>
      </c>
      <c r="F336" s="226" t="s">
        <v>99</v>
      </c>
      <c r="G336" s="226"/>
      <c r="H336" s="226"/>
      <c r="I336" s="226"/>
      <c r="J336" s="226"/>
      <c r="K336" s="245" t="s">
        <v>113</v>
      </c>
      <c r="L336" s="246"/>
      <c r="M336" s="60"/>
      <c r="N336" s="150"/>
      <c r="O336" s="150"/>
      <c r="P336" s="150"/>
      <c r="Q336" s="150"/>
      <c r="R336" s="150"/>
      <c r="S336" s="150"/>
      <c r="T336" s="150"/>
      <c r="U336" s="150"/>
      <c r="V336" s="62"/>
    </row>
    <row r="337" spans="1:22" ht="31.5" hidden="1" customHeight="1" outlineLevel="1">
      <c r="A337" s="94"/>
      <c r="B337" s="199" t="s">
        <v>68</v>
      </c>
      <c r="C337" s="200"/>
      <c r="D337" s="200"/>
      <c r="E337" s="201" t="s">
        <v>101</v>
      </c>
      <c r="F337" s="202"/>
      <c r="G337" s="202"/>
      <c r="H337" s="202"/>
      <c r="I337" s="202"/>
      <c r="J337" s="202"/>
      <c r="K337" s="242"/>
      <c r="L337" s="242"/>
      <c r="M337" s="202"/>
      <c r="N337" s="202"/>
      <c r="O337" s="202"/>
      <c r="P337" s="202"/>
      <c r="Q337" s="202"/>
      <c r="R337" s="202"/>
      <c r="S337" s="202"/>
      <c r="T337" s="202"/>
      <c r="U337" s="202"/>
      <c r="V337" s="203"/>
    </row>
    <row r="338" spans="1:22" ht="59.25" hidden="1" customHeight="1" outlineLevel="1" thickBot="1">
      <c r="A338" s="94"/>
      <c r="B338" s="204" t="s">
        <v>69</v>
      </c>
      <c r="C338" s="205"/>
      <c r="D338" s="205"/>
      <c r="E338" s="206" t="s">
        <v>86</v>
      </c>
      <c r="F338" s="207"/>
      <c r="G338" s="207"/>
      <c r="H338" s="207"/>
      <c r="I338" s="207"/>
      <c r="J338" s="207"/>
      <c r="K338" s="207"/>
      <c r="L338" s="207"/>
      <c r="M338" s="207"/>
      <c r="N338" s="207"/>
      <c r="O338" s="207"/>
      <c r="P338" s="207"/>
      <c r="Q338" s="207"/>
      <c r="R338" s="207"/>
      <c r="S338" s="207"/>
      <c r="T338" s="207"/>
      <c r="U338" s="207"/>
      <c r="V338" s="208"/>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7" t="s">
        <v>66</v>
      </c>
      <c r="C340" s="228"/>
      <c r="D340" s="228"/>
      <c r="E340" s="229" t="s">
        <v>132</v>
      </c>
      <c r="F340" s="230"/>
      <c r="G340" s="230"/>
      <c r="H340" s="230"/>
      <c r="I340" s="230"/>
      <c r="J340" s="230"/>
      <c r="K340" s="230"/>
      <c r="L340" s="230"/>
      <c r="M340" s="230"/>
      <c r="N340" s="230"/>
      <c r="O340" s="230"/>
      <c r="P340" s="230"/>
      <c r="Q340" s="230"/>
      <c r="R340" s="230"/>
      <c r="S340" s="230"/>
      <c r="T340" s="230"/>
      <c r="U340" s="230"/>
      <c r="V340" s="231"/>
    </row>
    <row r="341" spans="1:22" ht="63.75" hidden="1" customHeight="1" outlineLevel="1">
      <c r="A341" s="94"/>
      <c r="B341" s="232" t="s">
        <v>81</v>
      </c>
      <c r="C341" s="233"/>
      <c r="D341" s="234"/>
      <c r="E341" s="235" t="s">
        <v>133</v>
      </c>
      <c r="F341" s="236"/>
      <c r="G341" s="236"/>
      <c r="H341" s="236"/>
      <c r="I341" s="236"/>
      <c r="J341" s="236"/>
      <c r="K341" s="236"/>
      <c r="L341" s="236"/>
      <c r="M341" s="236"/>
      <c r="N341" s="236"/>
      <c r="O341" s="236"/>
      <c r="P341" s="236"/>
      <c r="Q341" s="236"/>
      <c r="R341" s="236"/>
      <c r="S341" s="236"/>
      <c r="T341" s="236"/>
      <c r="U341" s="236"/>
      <c r="V341" s="237"/>
    </row>
    <row r="342" spans="1:22" ht="105.75" hidden="1" customHeight="1" outlineLevel="1">
      <c r="A342" s="94"/>
      <c r="B342" s="199" t="s">
        <v>82</v>
      </c>
      <c r="C342" s="200"/>
      <c r="D342" s="200"/>
      <c r="E342" s="201" t="s">
        <v>134</v>
      </c>
      <c r="F342" s="238"/>
      <c r="G342" s="238"/>
      <c r="H342" s="238"/>
      <c r="I342" s="238"/>
      <c r="J342" s="238"/>
      <c r="K342" s="238"/>
      <c r="L342" s="238"/>
      <c r="M342" s="238"/>
      <c r="N342" s="238"/>
      <c r="O342" s="238"/>
      <c r="P342" s="238"/>
      <c r="Q342" s="238"/>
      <c r="R342" s="238"/>
      <c r="S342" s="238"/>
      <c r="T342" s="238"/>
      <c r="U342" s="238"/>
      <c r="V342" s="239"/>
    </row>
    <row r="343" spans="1:22" ht="43.5" hidden="1" customHeight="1" outlineLevel="1">
      <c r="A343" s="94"/>
      <c r="B343" s="212" t="s">
        <v>67</v>
      </c>
      <c r="C343" s="213"/>
      <c r="D343" s="213"/>
      <c r="E343" s="218" t="s">
        <v>85</v>
      </c>
      <c r="F343" s="219"/>
      <c r="G343" s="219"/>
      <c r="H343" s="219"/>
      <c r="I343" s="219"/>
      <c r="J343" s="219"/>
      <c r="K343" s="219"/>
      <c r="L343" s="219"/>
      <c r="M343" s="219"/>
      <c r="N343" s="219"/>
      <c r="O343" s="219"/>
      <c r="P343" s="219"/>
      <c r="Q343" s="219"/>
      <c r="R343" s="219"/>
      <c r="S343" s="219"/>
      <c r="T343" s="219"/>
      <c r="U343" s="219"/>
      <c r="V343" s="220"/>
    </row>
    <row r="344" spans="1:22" ht="17.25" hidden="1" customHeight="1" outlineLevel="1">
      <c r="A344" s="94"/>
      <c r="B344" s="214"/>
      <c r="C344" s="215"/>
      <c r="D344" s="215"/>
      <c r="E344" s="89" t="s">
        <v>87</v>
      </c>
      <c r="F344" s="221" t="s">
        <v>97</v>
      </c>
      <c r="G344" s="221"/>
      <c r="H344" s="221"/>
      <c r="I344" s="221"/>
      <c r="J344" s="221"/>
      <c r="K344" s="221" t="s">
        <v>98</v>
      </c>
      <c r="L344" s="222"/>
      <c r="M344" s="58"/>
      <c r="N344" s="149"/>
      <c r="O344" s="149"/>
      <c r="P344" s="149"/>
      <c r="Q344" s="149"/>
      <c r="R344" s="149"/>
      <c r="S344" s="149"/>
      <c r="T344" s="149"/>
      <c r="U344" s="149"/>
      <c r="V344" s="59"/>
    </row>
    <row r="345" spans="1:22" ht="17.25" hidden="1" customHeight="1" outlineLevel="1">
      <c r="A345" s="94"/>
      <c r="B345" s="214"/>
      <c r="C345" s="215"/>
      <c r="D345" s="215"/>
      <c r="E345" s="90">
        <v>27</v>
      </c>
      <c r="F345" s="223" t="s">
        <v>90</v>
      </c>
      <c r="G345" s="223"/>
      <c r="H345" s="223"/>
      <c r="I345" s="223"/>
      <c r="J345" s="223"/>
      <c r="K345" s="224" t="s">
        <v>114</v>
      </c>
      <c r="L345" s="225"/>
      <c r="M345" s="58"/>
      <c r="N345" s="149"/>
      <c r="O345" s="149"/>
      <c r="P345" s="149"/>
      <c r="Q345" s="149"/>
      <c r="R345" s="149"/>
      <c r="S345" s="149"/>
      <c r="T345" s="149"/>
      <c r="U345" s="149"/>
      <c r="V345" s="59"/>
    </row>
    <row r="346" spans="1:22" ht="17.25" hidden="1" customHeight="1" outlineLevel="1">
      <c r="A346" s="94"/>
      <c r="B346" s="214"/>
      <c r="C346" s="215"/>
      <c r="D346" s="215"/>
      <c r="E346" s="90">
        <v>33</v>
      </c>
      <c r="F346" s="223" t="s">
        <v>91</v>
      </c>
      <c r="G346" s="223"/>
      <c r="H346" s="223"/>
      <c r="I346" s="223"/>
      <c r="J346" s="223"/>
      <c r="K346" s="224" t="s">
        <v>114</v>
      </c>
      <c r="L346" s="225"/>
      <c r="M346" s="58"/>
      <c r="N346" s="149"/>
      <c r="O346" s="149"/>
      <c r="P346" s="149"/>
      <c r="Q346" s="149"/>
      <c r="R346" s="149"/>
      <c r="S346" s="149"/>
      <c r="T346" s="149"/>
      <c r="U346" s="149"/>
      <c r="V346" s="59"/>
    </row>
    <row r="347" spans="1:22" ht="17.25" hidden="1" customHeight="1" outlineLevel="1">
      <c r="A347" s="94"/>
      <c r="B347" s="214"/>
      <c r="C347" s="215"/>
      <c r="D347" s="215"/>
      <c r="E347" s="90">
        <v>35</v>
      </c>
      <c r="F347" s="223" t="s">
        <v>92</v>
      </c>
      <c r="G347" s="223"/>
      <c r="H347" s="223"/>
      <c r="I347" s="223"/>
      <c r="J347" s="223"/>
      <c r="K347" s="240" t="s">
        <v>100</v>
      </c>
      <c r="L347" s="241"/>
      <c r="M347" s="58"/>
      <c r="N347" s="149"/>
      <c r="O347" s="149"/>
      <c r="P347" s="149"/>
      <c r="Q347" s="149"/>
      <c r="R347" s="149"/>
      <c r="S347" s="149"/>
      <c r="T347" s="149"/>
      <c r="U347" s="149"/>
      <c r="V347" s="59"/>
    </row>
    <row r="348" spans="1:22" ht="17.25" hidden="1" customHeight="1" outlineLevel="1">
      <c r="A348" s="94"/>
      <c r="B348" s="214"/>
      <c r="C348" s="215"/>
      <c r="D348" s="215"/>
      <c r="E348" s="90" t="s">
        <v>88</v>
      </c>
      <c r="F348" s="223" t="s">
        <v>93</v>
      </c>
      <c r="G348" s="223"/>
      <c r="H348" s="223"/>
      <c r="I348" s="223"/>
      <c r="J348" s="223"/>
      <c r="K348" s="240" t="s">
        <v>100</v>
      </c>
      <c r="L348" s="241"/>
      <c r="M348" s="58"/>
      <c r="N348" s="149"/>
      <c r="O348" s="149"/>
      <c r="P348" s="149"/>
      <c r="Q348" s="149"/>
      <c r="R348" s="149"/>
      <c r="S348" s="149"/>
      <c r="T348" s="149"/>
      <c r="U348" s="149"/>
      <c r="V348" s="59"/>
    </row>
    <row r="349" spans="1:22" ht="17.25" hidden="1" customHeight="1" outlineLevel="1">
      <c r="A349" s="94"/>
      <c r="B349" s="214"/>
      <c r="C349" s="215"/>
      <c r="D349" s="215"/>
      <c r="E349" s="90">
        <v>36</v>
      </c>
      <c r="F349" s="223" t="s">
        <v>94</v>
      </c>
      <c r="G349" s="223"/>
      <c r="H349" s="223"/>
      <c r="I349" s="223"/>
      <c r="J349" s="223"/>
      <c r="K349" s="224" t="s">
        <v>114</v>
      </c>
      <c r="L349" s="225"/>
      <c r="M349" s="58"/>
      <c r="N349" s="149"/>
      <c r="O349" s="149"/>
      <c r="P349" s="149"/>
      <c r="Q349" s="149"/>
      <c r="R349" s="149"/>
      <c r="S349" s="149"/>
      <c r="T349" s="149"/>
      <c r="U349" s="149"/>
      <c r="V349" s="59"/>
    </row>
    <row r="350" spans="1:22" ht="17.25" hidden="1" customHeight="1" outlineLevel="1">
      <c r="A350" s="94"/>
      <c r="B350" s="214"/>
      <c r="C350" s="215"/>
      <c r="D350" s="215"/>
      <c r="E350" s="90">
        <v>38</v>
      </c>
      <c r="F350" s="223" t="s">
        <v>95</v>
      </c>
      <c r="G350" s="223"/>
      <c r="H350" s="223"/>
      <c r="I350" s="223"/>
      <c r="J350" s="223"/>
      <c r="K350" s="240" t="s">
        <v>100</v>
      </c>
      <c r="L350" s="241"/>
      <c r="M350" s="58"/>
      <c r="N350" s="149"/>
      <c r="O350" s="149"/>
      <c r="P350" s="149"/>
      <c r="Q350" s="149"/>
      <c r="R350" s="149"/>
      <c r="S350" s="149"/>
      <c r="T350" s="149"/>
      <c r="U350" s="149"/>
      <c r="V350" s="59"/>
    </row>
    <row r="351" spans="1:22" ht="17.25" hidden="1" customHeight="1" outlineLevel="1">
      <c r="A351" s="94"/>
      <c r="B351" s="214"/>
      <c r="C351" s="215"/>
      <c r="D351" s="215"/>
      <c r="E351" s="90" t="s">
        <v>89</v>
      </c>
      <c r="F351" s="223" t="s">
        <v>96</v>
      </c>
      <c r="G351" s="223"/>
      <c r="H351" s="223"/>
      <c r="I351" s="223"/>
      <c r="J351" s="223"/>
      <c r="K351" s="240" t="s">
        <v>100</v>
      </c>
      <c r="L351" s="241"/>
      <c r="M351" s="58"/>
      <c r="N351" s="149"/>
      <c r="O351" s="149"/>
      <c r="P351" s="149"/>
      <c r="Q351" s="149"/>
      <c r="R351" s="149"/>
      <c r="S351" s="149"/>
      <c r="T351" s="149"/>
      <c r="U351" s="149"/>
      <c r="V351" s="59"/>
    </row>
    <row r="352" spans="1:22" ht="17.25" hidden="1" customHeight="1" outlineLevel="1">
      <c r="A352" s="94"/>
      <c r="B352" s="216"/>
      <c r="C352" s="217"/>
      <c r="D352" s="217"/>
      <c r="E352" s="91">
        <v>62</v>
      </c>
      <c r="F352" s="226" t="s">
        <v>99</v>
      </c>
      <c r="G352" s="226"/>
      <c r="H352" s="226"/>
      <c r="I352" s="226"/>
      <c r="J352" s="226"/>
      <c r="K352" s="240" t="s">
        <v>100</v>
      </c>
      <c r="L352" s="241"/>
      <c r="M352" s="60"/>
      <c r="N352" s="150"/>
      <c r="O352" s="150"/>
      <c r="P352" s="150"/>
      <c r="Q352" s="150"/>
      <c r="R352" s="150"/>
      <c r="S352" s="150"/>
      <c r="T352" s="150"/>
      <c r="U352" s="150"/>
      <c r="V352" s="62"/>
    </row>
    <row r="353" spans="1:22" ht="31.5" hidden="1" customHeight="1" outlineLevel="1">
      <c r="A353" s="94"/>
      <c r="B353" s="199" t="s">
        <v>68</v>
      </c>
      <c r="C353" s="200"/>
      <c r="D353" s="200"/>
      <c r="E353" s="201" t="s">
        <v>101</v>
      </c>
      <c r="F353" s="202"/>
      <c r="G353" s="202"/>
      <c r="H353" s="202"/>
      <c r="I353" s="202"/>
      <c r="J353" s="202"/>
      <c r="K353" s="202"/>
      <c r="L353" s="202"/>
      <c r="M353" s="202"/>
      <c r="N353" s="202"/>
      <c r="O353" s="202"/>
      <c r="P353" s="202"/>
      <c r="Q353" s="202"/>
      <c r="R353" s="202"/>
      <c r="S353" s="202"/>
      <c r="T353" s="202"/>
      <c r="U353" s="202"/>
      <c r="V353" s="203"/>
    </row>
    <row r="354" spans="1:22" ht="59.25" hidden="1" customHeight="1" outlineLevel="1" thickBot="1">
      <c r="A354" s="94"/>
      <c r="B354" s="204" t="s">
        <v>69</v>
      </c>
      <c r="C354" s="205"/>
      <c r="D354" s="205"/>
      <c r="E354" s="206" t="s">
        <v>86</v>
      </c>
      <c r="F354" s="207"/>
      <c r="G354" s="207"/>
      <c r="H354" s="207"/>
      <c r="I354" s="207"/>
      <c r="J354" s="207"/>
      <c r="K354" s="207"/>
      <c r="L354" s="207"/>
      <c r="M354" s="207"/>
      <c r="N354" s="207"/>
      <c r="O354" s="207"/>
      <c r="P354" s="207"/>
      <c r="Q354" s="207"/>
      <c r="R354" s="207"/>
      <c r="S354" s="207"/>
      <c r="T354" s="207"/>
      <c r="U354" s="207"/>
      <c r="V354" s="208"/>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7" t="s">
        <v>66</v>
      </c>
      <c r="C356" s="228"/>
      <c r="D356" s="228"/>
      <c r="E356" s="229" t="s">
        <v>135</v>
      </c>
      <c r="F356" s="230"/>
      <c r="G356" s="230"/>
      <c r="H356" s="230"/>
      <c r="I356" s="230"/>
      <c r="J356" s="230"/>
      <c r="K356" s="230"/>
      <c r="L356" s="230"/>
      <c r="M356" s="230"/>
      <c r="N356" s="230"/>
      <c r="O356" s="230"/>
      <c r="P356" s="230"/>
      <c r="Q356" s="230"/>
      <c r="R356" s="230"/>
      <c r="S356" s="230"/>
      <c r="T356" s="230"/>
      <c r="U356" s="230"/>
      <c r="V356" s="231"/>
    </row>
    <row r="357" spans="1:22" ht="63.75" hidden="1" customHeight="1" outlineLevel="2">
      <c r="A357" s="94"/>
      <c r="B357" s="232" t="s">
        <v>81</v>
      </c>
      <c r="C357" s="233"/>
      <c r="D357" s="234"/>
      <c r="E357" s="235" t="s">
        <v>136</v>
      </c>
      <c r="F357" s="236"/>
      <c r="G357" s="236"/>
      <c r="H357" s="236"/>
      <c r="I357" s="236"/>
      <c r="J357" s="236"/>
      <c r="K357" s="236"/>
      <c r="L357" s="236"/>
      <c r="M357" s="236"/>
      <c r="N357" s="236"/>
      <c r="O357" s="236"/>
      <c r="P357" s="236"/>
      <c r="Q357" s="236"/>
      <c r="R357" s="236"/>
      <c r="S357" s="236"/>
      <c r="T357" s="236"/>
      <c r="U357" s="236"/>
      <c r="V357" s="237"/>
    </row>
    <row r="358" spans="1:22" ht="105.75" hidden="1" customHeight="1" outlineLevel="2">
      <c r="A358" s="94"/>
      <c r="B358" s="199" t="s">
        <v>82</v>
      </c>
      <c r="C358" s="200"/>
      <c r="D358" s="200"/>
      <c r="E358" s="201" t="s">
        <v>137</v>
      </c>
      <c r="F358" s="238"/>
      <c r="G358" s="238"/>
      <c r="H358" s="238"/>
      <c r="I358" s="238"/>
      <c r="J358" s="238"/>
      <c r="K358" s="238"/>
      <c r="L358" s="238"/>
      <c r="M358" s="238"/>
      <c r="N358" s="238"/>
      <c r="O358" s="238"/>
      <c r="P358" s="238"/>
      <c r="Q358" s="238"/>
      <c r="R358" s="238"/>
      <c r="S358" s="238"/>
      <c r="T358" s="238"/>
      <c r="U358" s="238"/>
      <c r="V358" s="239"/>
    </row>
    <row r="359" spans="1:22" ht="43.5" hidden="1" customHeight="1" outlineLevel="2">
      <c r="A359" s="94"/>
      <c r="B359" s="212" t="s">
        <v>67</v>
      </c>
      <c r="C359" s="213"/>
      <c r="D359" s="213"/>
      <c r="E359" s="218" t="s">
        <v>85</v>
      </c>
      <c r="F359" s="219"/>
      <c r="G359" s="219"/>
      <c r="H359" s="219"/>
      <c r="I359" s="219"/>
      <c r="J359" s="219"/>
      <c r="K359" s="219"/>
      <c r="L359" s="219"/>
      <c r="M359" s="219"/>
      <c r="N359" s="219"/>
      <c r="O359" s="219"/>
      <c r="P359" s="219"/>
      <c r="Q359" s="219"/>
      <c r="R359" s="219"/>
      <c r="S359" s="219"/>
      <c r="T359" s="219"/>
      <c r="U359" s="219"/>
      <c r="V359" s="220"/>
    </row>
    <row r="360" spans="1:22" ht="17.25" hidden="1" customHeight="1" outlineLevel="2">
      <c r="A360" s="94"/>
      <c r="B360" s="214"/>
      <c r="C360" s="215"/>
      <c r="D360" s="215"/>
      <c r="E360" s="89" t="s">
        <v>87</v>
      </c>
      <c r="F360" s="221" t="s">
        <v>97</v>
      </c>
      <c r="G360" s="221"/>
      <c r="H360" s="221"/>
      <c r="I360" s="221"/>
      <c r="J360" s="221"/>
      <c r="K360" s="221" t="s">
        <v>98</v>
      </c>
      <c r="L360" s="222"/>
      <c r="M360" s="58"/>
      <c r="N360" s="149"/>
      <c r="O360" s="149"/>
      <c r="P360" s="149"/>
      <c r="Q360" s="149"/>
      <c r="R360" s="149"/>
      <c r="S360" s="149"/>
      <c r="T360" s="149"/>
      <c r="U360" s="149"/>
      <c r="V360" s="59"/>
    </row>
    <row r="361" spans="1:22" ht="17.25" hidden="1" customHeight="1" outlineLevel="2">
      <c r="A361" s="94"/>
      <c r="B361" s="214"/>
      <c r="C361" s="215"/>
      <c r="D361" s="215"/>
      <c r="E361" s="90">
        <v>27</v>
      </c>
      <c r="F361" s="223" t="s">
        <v>90</v>
      </c>
      <c r="G361" s="223"/>
      <c r="H361" s="223"/>
      <c r="I361" s="223"/>
      <c r="J361" s="223"/>
      <c r="K361" s="224" t="s">
        <v>114</v>
      </c>
      <c r="L361" s="225"/>
      <c r="M361" s="58"/>
      <c r="N361" s="149"/>
      <c r="O361" s="149"/>
      <c r="P361" s="149"/>
      <c r="Q361" s="149"/>
      <c r="R361" s="149"/>
      <c r="S361" s="149"/>
      <c r="T361" s="149"/>
      <c r="U361" s="149"/>
      <c r="V361" s="59"/>
    </row>
    <row r="362" spans="1:22" ht="17.25" hidden="1" customHeight="1" outlineLevel="2">
      <c r="A362" s="94"/>
      <c r="B362" s="214"/>
      <c r="C362" s="215"/>
      <c r="D362" s="215"/>
      <c r="E362" s="90">
        <v>33</v>
      </c>
      <c r="F362" s="223" t="s">
        <v>91</v>
      </c>
      <c r="G362" s="223"/>
      <c r="H362" s="223"/>
      <c r="I362" s="223"/>
      <c r="J362" s="223"/>
      <c r="K362" s="224" t="s">
        <v>114</v>
      </c>
      <c r="L362" s="225"/>
      <c r="M362" s="58"/>
      <c r="N362" s="149"/>
      <c r="O362" s="149"/>
      <c r="P362" s="149"/>
      <c r="Q362" s="149"/>
      <c r="R362" s="149"/>
      <c r="S362" s="149"/>
      <c r="T362" s="149"/>
      <c r="U362" s="149"/>
      <c r="V362" s="59"/>
    </row>
    <row r="363" spans="1:22" ht="17.25" hidden="1" customHeight="1" outlineLevel="2">
      <c r="A363" s="94"/>
      <c r="B363" s="214"/>
      <c r="C363" s="215"/>
      <c r="D363" s="215"/>
      <c r="E363" s="90">
        <v>35</v>
      </c>
      <c r="F363" s="223" t="s">
        <v>92</v>
      </c>
      <c r="G363" s="223"/>
      <c r="H363" s="223"/>
      <c r="I363" s="223"/>
      <c r="J363" s="223"/>
      <c r="K363" s="224" t="s">
        <v>114</v>
      </c>
      <c r="L363" s="225"/>
      <c r="M363" s="58"/>
      <c r="N363" s="149"/>
      <c r="O363" s="149"/>
      <c r="P363" s="149"/>
      <c r="Q363" s="149"/>
      <c r="R363" s="149"/>
      <c r="S363" s="149"/>
      <c r="T363" s="149"/>
      <c r="U363" s="149"/>
      <c r="V363" s="59"/>
    </row>
    <row r="364" spans="1:22" ht="17.25" hidden="1" customHeight="1" outlineLevel="2">
      <c r="A364" s="94"/>
      <c r="B364" s="214"/>
      <c r="C364" s="215"/>
      <c r="D364" s="215"/>
      <c r="E364" s="90" t="s">
        <v>88</v>
      </c>
      <c r="F364" s="223" t="s">
        <v>93</v>
      </c>
      <c r="G364" s="223"/>
      <c r="H364" s="223"/>
      <c r="I364" s="223"/>
      <c r="J364" s="223"/>
      <c r="K364" s="224" t="s">
        <v>114</v>
      </c>
      <c r="L364" s="225"/>
      <c r="M364" s="58"/>
      <c r="N364" s="149"/>
      <c r="O364" s="149"/>
      <c r="P364" s="149"/>
      <c r="Q364" s="149"/>
      <c r="R364" s="149"/>
      <c r="S364" s="149"/>
      <c r="T364" s="149"/>
      <c r="U364" s="149"/>
      <c r="V364" s="59"/>
    </row>
    <row r="365" spans="1:22" ht="17.25" hidden="1" customHeight="1" outlineLevel="2">
      <c r="A365" s="94"/>
      <c r="B365" s="214"/>
      <c r="C365" s="215"/>
      <c r="D365" s="215"/>
      <c r="E365" s="90">
        <v>36</v>
      </c>
      <c r="F365" s="223" t="s">
        <v>94</v>
      </c>
      <c r="G365" s="223"/>
      <c r="H365" s="223"/>
      <c r="I365" s="223"/>
      <c r="J365" s="223"/>
      <c r="K365" s="224" t="s">
        <v>114</v>
      </c>
      <c r="L365" s="225"/>
      <c r="M365" s="58"/>
      <c r="N365" s="149"/>
      <c r="O365" s="149"/>
      <c r="P365" s="149"/>
      <c r="Q365" s="149"/>
      <c r="R365" s="149"/>
      <c r="S365" s="149"/>
      <c r="T365" s="149"/>
      <c r="U365" s="149"/>
      <c r="V365" s="59"/>
    </row>
    <row r="366" spans="1:22" ht="17.25" hidden="1" customHeight="1" outlineLevel="2">
      <c r="A366" s="94"/>
      <c r="B366" s="214"/>
      <c r="C366" s="215"/>
      <c r="D366" s="215"/>
      <c r="E366" s="90">
        <v>38</v>
      </c>
      <c r="F366" s="223" t="s">
        <v>95</v>
      </c>
      <c r="G366" s="223"/>
      <c r="H366" s="223"/>
      <c r="I366" s="223"/>
      <c r="J366" s="223"/>
      <c r="K366" s="224" t="s">
        <v>114</v>
      </c>
      <c r="L366" s="225"/>
      <c r="M366" s="58"/>
      <c r="N366" s="149"/>
      <c r="O366" s="149"/>
      <c r="P366" s="149"/>
      <c r="Q366" s="149"/>
      <c r="R366" s="149"/>
      <c r="S366" s="149"/>
      <c r="T366" s="149"/>
      <c r="U366" s="149"/>
      <c r="V366" s="59"/>
    </row>
    <row r="367" spans="1:22" ht="17.25" hidden="1" customHeight="1" outlineLevel="2">
      <c r="A367" s="94"/>
      <c r="B367" s="214"/>
      <c r="C367" s="215"/>
      <c r="D367" s="215"/>
      <c r="E367" s="90" t="s">
        <v>89</v>
      </c>
      <c r="F367" s="223" t="s">
        <v>96</v>
      </c>
      <c r="G367" s="223"/>
      <c r="H367" s="223"/>
      <c r="I367" s="223"/>
      <c r="J367" s="223"/>
      <c r="K367" s="224" t="s">
        <v>114</v>
      </c>
      <c r="L367" s="225"/>
      <c r="M367" s="58"/>
      <c r="N367" s="149"/>
      <c r="O367" s="149"/>
      <c r="P367" s="149"/>
      <c r="Q367" s="149"/>
      <c r="R367" s="149"/>
      <c r="S367" s="149"/>
      <c r="T367" s="149"/>
      <c r="U367" s="149"/>
      <c r="V367" s="59"/>
    </row>
    <row r="368" spans="1:22" ht="17.25" hidden="1" customHeight="1" outlineLevel="2">
      <c r="A368" s="94"/>
      <c r="B368" s="216"/>
      <c r="C368" s="217"/>
      <c r="D368" s="217"/>
      <c r="E368" s="91">
        <v>62</v>
      </c>
      <c r="F368" s="226" t="s">
        <v>99</v>
      </c>
      <c r="G368" s="226"/>
      <c r="H368" s="226"/>
      <c r="I368" s="226"/>
      <c r="J368" s="226"/>
      <c r="K368" s="224" t="s">
        <v>114</v>
      </c>
      <c r="L368" s="225"/>
      <c r="M368" s="60"/>
      <c r="N368" s="150"/>
      <c r="O368" s="150"/>
      <c r="P368" s="150"/>
      <c r="Q368" s="150"/>
      <c r="R368" s="150"/>
      <c r="S368" s="150"/>
      <c r="T368" s="150"/>
      <c r="U368" s="150"/>
      <c r="V368" s="62"/>
    </row>
    <row r="369" spans="1:22" ht="31.5" hidden="1" customHeight="1" outlineLevel="2">
      <c r="A369" s="94"/>
      <c r="B369" s="199" t="s">
        <v>68</v>
      </c>
      <c r="C369" s="200"/>
      <c r="D369" s="200"/>
      <c r="E369" s="201" t="s">
        <v>101</v>
      </c>
      <c r="F369" s="202"/>
      <c r="G369" s="202"/>
      <c r="H369" s="202"/>
      <c r="I369" s="202"/>
      <c r="J369" s="202"/>
      <c r="K369" s="202"/>
      <c r="L369" s="202"/>
      <c r="M369" s="202"/>
      <c r="N369" s="202"/>
      <c r="O369" s="202"/>
      <c r="P369" s="202"/>
      <c r="Q369" s="202"/>
      <c r="R369" s="202"/>
      <c r="S369" s="202"/>
      <c r="T369" s="202"/>
      <c r="U369" s="202"/>
      <c r="V369" s="203"/>
    </row>
    <row r="370" spans="1:22" ht="59.25" hidden="1" customHeight="1" outlineLevel="2" thickBot="1">
      <c r="A370" s="94"/>
      <c r="B370" s="204" t="s">
        <v>69</v>
      </c>
      <c r="C370" s="205"/>
      <c r="D370" s="205"/>
      <c r="E370" s="206" t="s">
        <v>86</v>
      </c>
      <c r="F370" s="207"/>
      <c r="G370" s="207"/>
      <c r="H370" s="207"/>
      <c r="I370" s="207"/>
      <c r="J370" s="207"/>
      <c r="K370" s="207"/>
      <c r="L370" s="207"/>
      <c r="M370" s="207"/>
      <c r="N370" s="207"/>
      <c r="O370" s="207"/>
      <c r="P370" s="207"/>
      <c r="Q370" s="207"/>
      <c r="R370" s="207"/>
      <c r="S370" s="207"/>
      <c r="T370" s="207"/>
      <c r="U370" s="207"/>
      <c r="V370" s="208"/>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6" t="s">
        <v>70</v>
      </c>
      <c r="C372" s="267"/>
      <c r="D372" s="267"/>
      <c r="E372" s="267"/>
      <c r="F372" s="267"/>
      <c r="G372" s="267"/>
      <c r="H372" s="267"/>
      <c r="I372" s="267"/>
      <c r="J372" s="267"/>
      <c r="K372" s="267"/>
      <c r="L372" s="267"/>
      <c r="M372" s="267"/>
      <c r="N372" s="267"/>
      <c r="O372" s="267"/>
      <c r="P372" s="267"/>
      <c r="Q372" s="267"/>
      <c r="R372" s="267"/>
      <c r="S372" s="267"/>
      <c r="T372" s="267"/>
      <c r="U372" s="267"/>
      <c r="V372" s="26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4" t="str">
        <f>'Ocena na podst. danych'!B26</f>
        <v>EFEKTYWNOŚĆ</v>
      </c>
      <c r="C374" s="265"/>
      <c r="D374" s="265"/>
      <c r="E374" s="265"/>
      <c r="F374" s="113" t="s">
        <v>61</v>
      </c>
      <c r="G374" s="113" t="s">
        <v>60</v>
      </c>
      <c r="H374" s="113" t="s">
        <v>62</v>
      </c>
      <c r="I374" s="97"/>
      <c r="J374" s="261" t="s">
        <v>59</v>
      </c>
      <c r="K374" s="262"/>
      <c r="L374" s="262"/>
      <c r="M374" s="262"/>
      <c r="N374" s="262"/>
      <c r="O374" s="262"/>
      <c r="P374" s="262"/>
      <c r="Q374" s="262"/>
      <c r="R374" s="262"/>
      <c r="S374" s="262"/>
      <c r="T374" s="262"/>
      <c r="U374" s="262"/>
      <c r="V374" s="263"/>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KOSZTY
Szacunkowe koszty wdrożenia działania wynoszą 52000000 PLN
Żródło oszacowania kosztów:Działanie zostało zgłoszone przez MON.
Założenia do szacunku kosztów:
Koszt działania oszacowany został przez Ministerstwo Obrony Narodowej. 
EFEKTYWNOŚĆ KOSZTOWA
Ostatecznie, uwzględniając wyniki analizy jakościowej oraz szacowane koszty, pod względem efektywności kosztowej działanie oceniono na 3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1</v>
      </c>
      <c r="G377" s="108">
        <f>'Ocena na podst. danych'!$H$15</f>
        <v>1</v>
      </c>
      <c r="H377" s="108">
        <f>IFERROR(F377*G377,"brak CBA")</f>
        <v>1</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0"/>
      <c r="K378" s="191"/>
      <c r="L378" s="191"/>
      <c r="M378" s="191"/>
      <c r="N378" s="191"/>
      <c r="O378" s="191"/>
      <c r="P378" s="191"/>
      <c r="Q378" s="191"/>
      <c r="R378" s="191"/>
      <c r="S378" s="191"/>
      <c r="T378" s="191"/>
      <c r="U378" s="191"/>
      <c r="V378" s="192"/>
    </row>
    <row r="379" spans="1:22" ht="15">
      <c r="A379" s="97"/>
      <c r="B379" s="269" t="str">
        <f>'Ocena na podst. danych'!B23</f>
        <v>OCENA NA PODSTAWIE KRYTERIÓW</v>
      </c>
      <c r="C379" s="270"/>
      <c r="D379" s="270"/>
      <c r="E379" s="270"/>
      <c r="F379" s="270"/>
      <c r="G379" s="270"/>
      <c r="H379" s="109">
        <f>'Ocena na podst. danych'!$F$23</f>
        <v>6</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74" t="str">
        <f>'Skala ocen'!D32</f>
        <v>bardzo niska</v>
      </c>
      <c r="D399" s="274"/>
      <c r="E399" s="279">
        <f>'Skala ocen'!E32</f>
        <v>1</v>
      </c>
      <c r="F399" s="280"/>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74" t="str">
        <f>'Skala ocen'!D33</f>
        <v>niska</v>
      </c>
      <c r="D400" s="274"/>
      <c r="E400" s="279">
        <f>'Skala ocen'!E33</f>
        <v>2</v>
      </c>
      <c r="F400" s="280"/>
      <c r="G400" s="96"/>
      <c r="H400" s="75"/>
      <c r="I400" s="75"/>
      <c r="J400" s="190"/>
      <c r="K400" s="191"/>
      <c r="L400" s="191"/>
      <c r="M400" s="191"/>
      <c r="N400" s="191"/>
      <c r="O400" s="191"/>
      <c r="P400" s="191"/>
      <c r="Q400" s="191"/>
      <c r="R400" s="191"/>
      <c r="S400" s="191"/>
      <c r="T400" s="191"/>
      <c r="U400" s="191"/>
      <c r="V400" s="192"/>
    </row>
    <row r="401" spans="1:22" ht="15">
      <c r="A401" s="97"/>
      <c r="B401" s="103" t="str">
        <f>'Skala ocen'!B34</f>
        <v>8 - 9</v>
      </c>
      <c r="C401" s="274" t="str">
        <f>'Skala ocen'!D34</f>
        <v>średnia</v>
      </c>
      <c r="D401" s="274"/>
      <c r="E401" s="279">
        <f>'Skala ocen'!E34</f>
        <v>3</v>
      </c>
      <c r="F401" s="280"/>
      <c r="G401" s="96"/>
      <c r="H401" s="75"/>
      <c r="I401" s="75"/>
      <c r="J401" s="190"/>
      <c r="K401" s="191"/>
      <c r="L401" s="191"/>
      <c r="M401" s="191"/>
      <c r="N401" s="191"/>
      <c r="O401" s="191"/>
      <c r="P401" s="191"/>
      <c r="Q401" s="191"/>
      <c r="R401" s="191"/>
      <c r="S401" s="191"/>
      <c r="T401" s="191"/>
      <c r="U401" s="191"/>
      <c r="V401" s="192"/>
    </row>
    <row r="402" spans="1:22" ht="15">
      <c r="A402" s="97"/>
      <c r="B402" s="103" t="str">
        <f>'Skala ocen'!B35</f>
        <v>9 - 11</v>
      </c>
      <c r="C402" s="274" t="str">
        <f>'Skala ocen'!D35</f>
        <v>wysoka</v>
      </c>
      <c r="D402" s="274"/>
      <c r="E402" s="279">
        <f>'Skala ocen'!E35</f>
        <v>4</v>
      </c>
      <c r="F402" s="280"/>
      <c r="G402" s="96"/>
      <c r="H402" s="75"/>
      <c r="I402" s="75"/>
      <c r="J402" s="190"/>
      <c r="K402" s="191"/>
      <c r="L402" s="191"/>
      <c r="M402" s="191"/>
      <c r="N402" s="191"/>
      <c r="O402" s="191"/>
      <c r="P402" s="191"/>
      <c r="Q402" s="191"/>
      <c r="R402" s="191"/>
      <c r="S402" s="191"/>
      <c r="T402" s="191"/>
      <c r="U402" s="191"/>
      <c r="V402" s="192"/>
    </row>
    <row r="403" spans="1:22" ht="15">
      <c r="A403" s="97"/>
      <c r="B403" s="103" t="str">
        <f>'Skala ocen'!B36</f>
        <v>&gt; 11</v>
      </c>
      <c r="C403" s="274" t="str">
        <f>'Skala ocen'!D36</f>
        <v>bardzo wysoka</v>
      </c>
      <c r="D403" s="274"/>
      <c r="E403" s="279">
        <f>'Skala ocen'!E36</f>
        <v>5</v>
      </c>
      <c r="F403" s="280"/>
      <c r="G403" s="96"/>
      <c r="H403" s="75"/>
      <c r="I403" s="75"/>
      <c r="J403" s="190"/>
      <c r="K403" s="191"/>
      <c r="L403" s="191"/>
      <c r="M403" s="191"/>
      <c r="N403" s="191"/>
      <c r="O403" s="191"/>
      <c r="P403" s="191"/>
      <c r="Q403" s="191"/>
      <c r="R403" s="191"/>
      <c r="S403" s="191"/>
      <c r="T403" s="191"/>
      <c r="U403" s="191"/>
      <c r="V403" s="192"/>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1</v>
      </c>
      <c r="G405" s="275" t="str">
        <f>'Ocena na podst. danych'!$G$26</f>
        <v>bardzo niska</v>
      </c>
      <c r="H405" s="275"/>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6" t="str">
        <f>'Ocena na podst. danych'!B29</f>
        <v>KOSZT WDROŻENIA</v>
      </c>
      <c r="C407" s="277"/>
      <c r="D407" s="277"/>
      <c r="E407" s="277"/>
      <c r="F407" s="278"/>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52000000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4" t="str">
        <f>'Skala ocen'!D42</f>
        <v>bardzo wysoki</v>
      </c>
      <c r="D410" s="274"/>
      <c r="E410" s="274">
        <f>'Skala ocen'!E42</f>
        <v>1</v>
      </c>
      <c r="F410" s="27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4" t="str">
        <f>'Skala ocen'!D43</f>
        <v>wysoki</v>
      </c>
      <c r="D411" s="274"/>
      <c r="E411" s="274">
        <f>'Skala ocen'!E43</f>
        <v>2</v>
      </c>
      <c r="F411" s="27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4" t="str">
        <f>'Skala ocen'!D44</f>
        <v>średni</v>
      </c>
      <c r="D412" s="274"/>
      <c r="E412" s="274">
        <f>'Skala ocen'!E44</f>
        <v>3</v>
      </c>
      <c r="F412" s="27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4" t="str">
        <f>'Skala ocen'!D45</f>
        <v>niski</v>
      </c>
      <c r="D413" s="274"/>
      <c r="E413" s="274">
        <f>'Skala ocen'!E45</f>
        <v>4</v>
      </c>
      <c r="F413" s="27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4" t="str">
        <f>'Skala ocen'!D46</f>
        <v>bardzo niski</v>
      </c>
      <c r="D414" s="274"/>
      <c r="E414" s="274">
        <f>'Skala ocen'!E46</f>
        <v>5</v>
      </c>
      <c r="F414" s="27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4</v>
      </c>
      <c r="G416" s="275" t="str">
        <f>'Ocena na podst. danych'!$G$29</f>
        <v>niski</v>
      </c>
      <c r="H416" s="275"/>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1" t="s">
        <v>33</v>
      </c>
      <c r="E418" s="272"/>
      <c r="F418" s="272"/>
      <c r="G418" s="272"/>
      <c r="H418" s="27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81"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82"/>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82"/>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82"/>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82"/>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83" t="str">
        <f>'OCENA KOŃCOWA'!D15</f>
        <v>OCENA OSTATECZNA</v>
      </c>
      <c r="C426" s="284"/>
      <c r="D426" s="284"/>
      <c r="E426" s="284"/>
      <c r="F426" s="285"/>
      <c r="G426" s="286">
        <f>'OCENA KOŃCOWA'!$H$15</f>
        <v>3</v>
      </c>
      <c r="H426" s="28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9" t="s">
        <v>155</v>
      </c>
      <c r="C429" s="210"/>
      <c r="D429" s="210"/>
      <c r="E429" s="210"/>
      <c r="F429" s="210"/>
      <c r="G429" s="210"/>
      <c r="H429" s="210"/>
      <c r="I429" s="210"/>
      <c r="J429" s="210"/>
      <c r="K429" s="210"/>
      <c r="L429" s="210"/>
      <c r="M429" s="210"/>
      <c r="N429" s="210"/>
      <c r="O429" s="210"/>
      <c r="P429" s="210"/>
      <c r="Q429" s="210"/>
      <c r="R429" s="210"/>
      <c r="S429" s="210"/>
      <c r="T429" s="210"/>
      <c r="U429" s="210"/>
      <c r="V429" s="21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52000000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3"/>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2016-03-07T17:14:36Z</cp:lastPrinted>
  <dcterms:created xsi:type="dcterms:W3CDTF">2016-02-04T08:56:01Z</dcterms:created>
  <dcterms:modified xsi:type="dcterms:W3CDTF">2016-03-07T17:14:45Z</dcterms:modified>
</cp:coreProperties>
</file>