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ZMIANY LIPIEC\"/>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52511"/>
</workbook>
</file>

<file path=xl/calcChain.xml><?xml version="1.0" encoding="utf-8"?>
<calcChain xmlns="http://schemas.openxmlformats.org/spreadsheetml/2006/main">
  <c r="E5" i="4" l="1"/>
  <c r="E177" i="4" s="1"/>
  <c r="C1" i="1"/>
  <c r="A10" i="1" s="1"/>
  <c r="E9" i="4" l="1"/>
  <c r="E13" i="4"/>
  <c r="E176" i="4"/>
  <c r="F7" i="1"/>
  <c r="F20" i="1"/>
  <c r="E8" i="4"/>
  <c r="E12" i="4"/>
  <c r="A18" i="4"/>
  <c r="E322" i="4"/>
  <c r="F15" i="1"/>
  <c r="E321" i="4"/>
  <c r="F11" i="1"/>
  <c r="E6" i="4"/>
  <c r="E10" i="4"/>
  <c r="E14" i="4"/>
  <c r="B432" i="4" s="1"/>
  <c r="C2" i="1"/>
  <c r="M7" i="4"/>
  <c r="E11" i="4"/>
  <c r="E15"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<sst xmlns="http://schemas.openxmlformats.org/spreadsheetml/2006/main" count="869" uniqueCount="173">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</sst>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1</c:v>
                </c:pt>
                <c:pt idx="3">
                  <c:v>2</c:v>
                </c:pt>
                <c:pt idx="4">
                  <c:v>7</c:v>
                </c:pt>
              </c:numCache>
            </c:numRef>
          </c:val>
        </c:ser>
        <c:dLbls>
          <c:showLegendKey val="0"/>
          <c:showVal val="0"/>
          <c:showCatName val="0"/>
          <c:showSerName val="0"/>
          <c:showPercent val="0"/>
          <c:showBubbleSize val="0"/>
        </c:dLbls>
        <c:gapWidth val="150"/>
        <c:axId val="688277248"/>
        <c:axId val="559586520"/>
      </c:barChart>
      <c:catAx>
        <c:axId val="68827724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559586520"/>
        <c:crosses val="autoZero"/>
        <c:auto val="1"/>
        <c:lblAlgn val="ctr"/>
        <c:lblOffset val="100"/>
        <c:noMultiLvlLbl val="0"/>
      </c:catAx>
      <c:valAx>
        <c:axId val="559586520"/>
        <c:scaling>
          <c:orientation val="minMax"/>
          <c:max val="13"/>
          <c:min val="0"/>
        </c:scaling>
        <c:delete val="0"/>
        <c:axPos val="l"/>
        <c:majorGridlines>
          <c:spPr>
            <a:ln w="0"/>
          </c:spPr>
        </c:majorGridlines>
        <c:numFmt formatCode="General" sourceLinked="1"/>
        <c:majorTickMark val="out"/>
        <c:minorTickMark val="none"/>
        <c:tickLblPos val="nextTo"/>
        <c:crossAx val="688277248"/>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530286</xdr:colOff>
      <xdr:row>6</xdr:row>
      <xdr:rowOff>79375</xdr:rowOff>
    </xdr:from>
    <xdr:to>
      <xdr:col>9</xdr:col>
      <xdr:colOff>600469</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10286" y="2349500"/>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26 ha. Zawiera ono około 17 milionów ton fosfogipsów. 
Wykonanie uszczelnienia powierzchni składowiska zostanie zrealizowane, jeśli wyniki monitoringu wskazywać będą taką konieczność.</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42000000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cell r="V39" t="str">
            <v xml:space="preserve"> </v>
          </cell>
          <cell r="W39" t="str">
            <v xml:space="preserve">Szacunkowe koszty wdrożenia działania wynoszą 133500000 PLN.
 </v>
          </cell>
          <cell r="X39" t="str">
            <v xml:space="preserve">Założenia do szacunku kosztów:
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[1]Sheet1!$B$53</f>
        <v>KTM29_6</v>
      </c>
      <c r="F1" s="175" t="s">
        <v>56</v>
      </c>
      <c r="G1" s="175"/>
      <c r="H1" s="175"/>
    </row>
    <row r="2" spans="1:15" s="13" customFormat="1" ht="57.75" customHeight="1" thickBot="1">
      <c r="A2"/>
      <c r="B2" s="29" t="s">
        <v>0</v>
      </c>
      <c r="C2" s="178" t="str">
        <f>VLOOKUP($C$1,[1]Sheet1!$B$2:$AZ$62,6,FALSE)</f>
        <v>Dodatkowe sprzątanie plaż</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C8</v>
      </c>
      <c r="B10" s="168" t="s">
        <v>168</v>
      </c>
      <c r="C10" s="168"/>
      <c r="D10" s="168"/>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7</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8800000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2</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7" zoomScale="90" zoomScaleNormal="60" zoomScaleSheetLayoutView="90" workbookViewId="0">
      <selection activeCell="E12" sqref="E12:V12"/>
    </sheetView>
  </sheetViews>
  <sheetFormatPr defaultRowHeight="14.25" outlineLevelRow="2"/>
  <cols>
    <col min="1" max="1" width="7.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Dodatkowe sprzątanie plaż</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[1]Sheet1!$B$53</f>
        <v>KTM29_6</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edukacyjne, administracyjne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Brzeg morski Rzeczpospolitej Polskiej</v>
      </c>
      <c r="N7" s="247"/>
      <c r="O7" s="247"/>
      <c r="P7" s="247"/>
      <c r="Q7" s="247"/>
      <c r="R7" s="247"/>
      <c r="S7" s="247"/>
      <c r="T7" s="247"/>
      <c r="U7" s="247"/>
      <c r="V7" s="248"/>
    </row>
    <row r="8" spans="1:22" ht="58.5" customHeight="1">
      <c r="A8" s="94"/>
      <c r="B8" s="204" t="s">
        <v>73</v>
      </c>
      <c r="C8" s="205"/>
      <c r="D8" s="205"/>
      <c r="E8" s="245" t="str">
        <f>VLOOKUP('Ocena na podst. danych'!$C$1,[1]Sheet1!$B$2:$AZ$62,23,FALSE)</f>
        <v>Krajowy Program Gospodarki Odpadami; Ustawa o utrzymaniu czystości i porządku w gminach (Dz.U. 1996 nr 132 poz. 622)</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Organizowanie sprzątania linii brzegowej w ramach akcji "sprzątanie świata" oraz w ramach innych cyklicznych akcji wraz z akcją edukacyjną.</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2 razy w roku (przed sezonem turystycznym i po zakończeniu sezonu)</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Dodatkowe sprzątanie plaż przewidziano 2 razy w roku (przed sezonem i po sezonie) przez wolontariuszy w ramach akcji typu "sprzątanie świata".</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Właściwy wójt / burmistrz / prezydent miasta. Przewiduje się współpracę z organizacjami pozarządowymi.</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8800000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budżety samorządowe</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63.7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0.5"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Działanie przyczyniające się do redukcji presji antropogenicznej na brzegu morskim.</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Ptaki</v>
      </c>
      <c r="F177" s="190"/>
      <c r="G177" s="190"/>
      <c r="H177" s="190"/>
      <c r="I177" s="190"/>
      <c r="J177" s="190"/>
      <c r="K177" s="190"/>
      <c r="L177" s="190"/>
      <c r="M177" s="190"/>
      <c r="N177" s="190"/>
      <c r="O177" s="190"/>
      <c r="P177" s="190"/>
      <c r="Q177" s="190"/>
      <c r="R177" s="190"/>
      <c r="S177" s="190"/>
      <c r="T177" s="190"/>
      <c r="U177" s="190"/>
      <c r="V177" s="191"/>
    </row>
    <row r="178" spans="1:22" ht="14.25"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C8</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hidden="1"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hidden="1"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hidden="1"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hidden="1"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hidden="1"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hidden="1"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hidden="1"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hidden="1"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hidden="1"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hidden="1"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hidden="1"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hidden="1" customHeight="1" outlineLevel="1">
      <c r="A209" s="94"/>
      <c r="B209" s="208" t="s">
        <v>68</v>
      </c>
      <c r="C209" s="209"/>
      <c r="D209" s="209"/>
      <c r="E209" s="234" t="s">
        <v>101</v>
      </c>
      <c r="F209" s="235"/>
      <c r="G209" s="235"/>
      <c r="H209" s="235"/>
      <c r="I209" s="235"/>
      <c r="J209" s="235"/>
      <c r="K209" s="235"/>
      <c r="L209" s="235"/>
      <c r="M209" s="235"/>
      <c r="N209" s="235"/>
      <c r="O209" s="235"/>
      <c r="P209" s="235"/>
      <c r="Q209" s="235"/>
      <c r="R209" s="235"/>
      <c r="S209" s="235"/>
      <c r="T209" s="235"/>
      <c r="U209" s="235"/>
      <c r="V209" s="236"/>
    </row>
    <row r="210" spans="1:22" ht="59.25" hidden="1" customHeight="1" outlineLevel="1" thickBot="1">
      <c r="A210" s="94"/>
      <c r="B210" s="202" t="s">
        <v>69</v>
      </c>
      <c r="C210" s="203"/>
      <c r="D210" s="203"/>
      <c r="E210" s="189" t="s">
        <v>86</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hidden="1"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hidden="1"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hidden="1"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hidden="1"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hidden="1"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hidden="1"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hidden="1"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hidden="1"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hidden="1"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hidden="1"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hidden="1"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hidden="1" customHeight="1" outlineLevel="1">
      <c r="A273" s="94"/>
      <c r="B273" s="208" t="s">
        <v>68</v>
      </c>
      <c r="C273" s="209"/>
      <c r="D273" s="209"/>
      <c r="E273" s="234" t="s">
        <v>101</v>
      </c>
      <c r="F273" s="235"/>
      <c r="G273" s="235"/>
      <c r="H273" s="235"/>
      <c r="I273" s="235"/>
      <c r="J273" s="235"/>
      <c r="K273" s="283"/>
      <c r="L273" s="283"/>
      <c r="M273" s="235"/>
      <c r="N273" s="235"/>
      <c r="O273" s="235"/>
      <c r="P273" s="235"/>
      <c r="Q273" s="235"/>
      <c r="R273" s="235"/>
      <c r="S273" s="235"/>
      <c r="T273" s="235"/>
      <c r="U273" s="235"/>
      <c r="V273" s="236"/>
    </row>
    <row r="274" spans="1:22" ht="59.25" hidden="1" customHeight="1" outlineLevel="1" thickBot="1">
      <c r="A274" s="94"/>
      <c r="B274" s="202" t="s">
        <v>69</v>
      </c>
      <c r="C274" s="203"/>
      <c r="D274" s="203"/>
      <c r="E274" s="189" t="s">
        <v>86</v>
      </c>
      <c r="F274" s="190"/>
      <c r="G274" s="190"/>
      <c r="H274" s="190"/>
      <c r="I274" s="190"/>
      <c r="J274" s="190"/>
      <c r="K274" s="190"/>
      <c r="L274" s="190"/>
      <c r="M274" s="190"/>
      <c r="N274" s="190"/>
      <c r="O274" s="190"/>
      <c r="P274" s="190"/>
      <c r="Q274" s="190"/>
      <c r="R274" s="190"/>
      <c r="S274" s="190"/>
      <c r="T274" s="190"/>
      <c r="U274" s="190"/>
      <c r="V274" s="191"/>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44.25"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customHeight="1" outlineLevel="1">
      <c r="A321" s="94"/>
      <c r="B321" s="208" t="s">
        <v>68</v>
      </c>
      <c r="C321" s="209"/>
      <c r="D321" s="209"/>
      <c r="E321" s="234" t="str">
        <f>VLOOKUP($E$5,[1]Sheet1!$B$2:$BY$60,62,FALSE)</f>
        <v>Działanie przyczyniające się do redukcji presji antropogenicznej na brzegu morskim.</v>
      </c>
      <c r="F321" s="235"/>
      <c r="G321" s="235"/>
      <c r="H321" s="235"/>
      <c r="I321" s="235"/>
      <c r="J321" s="235"/>
      <c r="K321" s="235"/>
      <c r="L321" s="235"/>
      <c r="M321" s="235"/>
      <c r="N321" s="235"/>
      <c r="O321" s="235"/>
      <c r="P321" s="235"/>
      <c r="Q321" s="235"/>
      <c r="R321" s="235"/>
      <c r="S321" s="235"/>
      <c r="T321" s="235"/>
      <c r="U321" s="235"/>
      <c r="V321" s="236"/>
    </row>
    <row r="322" spans="1:22" ht="59.25" customHeight="1" outlineLevel="1" thickBot="1">
      <c r="A322" s="94"/>
      <c r="B322" s="202" t="s">
        <v>69</v>
      </c>
      <c r="C322" s="203"/>
      <c r="D322" s="203"/>
      <c r="E322" s="189" t="str">
        <f>VLOOKUP($E$5,[1]Sheet1!$B$2:$BY$60,73,FALSE)</f>
        <v>Ptaki</v>
      </c>
      <c r="F322" s="190"/>
      <c r="G322" s="190"/>
      <c r="H322" s="190"/>
      <c r="I322" s="190"/>
      <c r="J322" s="190"/>
      <c r="K322" s="190"/>
      <c r="L322" s="190"/>
      <c r="M322" s="190"/>
      <c r="N322" s="190"/>
      <c r="O322" s="190"/>
      <c r="P322" s="190"/>
      <c r="Q322" s="190"/>
      <c r="R322" s="190"/>
      <c r="S322" s="190"/>
      <c r="T322" s="190"/>
      <c r="U322" s="190"/>
      <c r="V322" s="191"/>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hidden="1"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hidden="1"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hidden="1"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hidden="1"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hidden="1"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hidden="1"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hidden="1"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hidden="1"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hidden="1"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hidden="1"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hidden="1" customHeight="1" outlineLevel="1">
      <c r="A337" s="94"/>
      <c r="B337" s="208" t="s">
        <v>68</v>
      </c>
      <c r="C337" s="209"/>
      <c r="D337" s="209"/>
      <c r="E337" s="234" t="s">
        <v>101</v>
      </c>
      <c r="F337" s="235"/>
      <c r="G337" s="235"/>
      <c r="H337" s="235"/>
      <c r="I337" s="235"/>
      <c r="J337" s="235"/>
      <c r="K337" s="283"/>
      <c r="L337" s="283"/>
      <c r="M337" s="235"/>
      <c r="N337" s="235"/>
      <c r="O337" s="235"/>
      <c r="P337" s="235"/>
      <c r="Q337" s="235"/>
      <c r="R337" s="235"/>
      <c r="S337" s="235"/>
      <c r="T337" s="235"/>
      <c r="U337" s="235"/>
      <c r="V337" s="236"/>
    </row>
    <row r="338" spans="1:22" ht="59.25" hidden="1" customHeight="1" outlineLevel="1" thickBot="1">
      <c r="A338" s="94"/>
      <c r="B338" s="202" t="s">
        <v>69</v>
      </c>
      <c r="C338" s="203"/>
      <c r="D338" s="203"/>
      <c r="E338" s="189" t="s">
        <v>86</v>
      </c>
      <c r="F338" s="190"/>
      <c r="G338" s="190"/>
      <c r="H338" s="190"/>
      <c r="I338" s="190"/>
      <c r="J338" s="190"/>
      <c r="K338" s="190"/>
      <c r="L338" s="190"/>
      <c r="M338" s="190"/>
      <c r="N338" s="190"/>
      <c r="O338" s="190"/>
      <c r="P338" s="190"/>
      <c r="Q338" s="190"/>
      <c r="R338" s="190"/>
      <c r="S338" s="190"/>
      <c r="T338" s="190"/>
      <c r="U338" s="190"/>
      <c r="V338" s="191"/>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
KOSZTY
Szacunkowe koszty wdrożenia działania wynoszą 8800000 PLN.
Żródło oszacowania kosztów:Analizy własne na podstawie danych statystycznych z poprzednich akcji
Założenia do szacunku kosztów:
Szacunkowo roczny koszt dodatkowego czyszczenia plaż wyniesie 2 200 000 PLN, czyli do 2020 r. 8 800 000 PLN.
EFEKTYWNOŚĆ KOSZTOWA
Ostatecznie, uwzględniając wyniki analizy jakościowej oraz szacowane koszty, pod względem efektywności kosztowej działanie oceniono na 3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7</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2</v>
      </c>
      <c r="G405" s="254" t="str">
        <f>'Ocena na podst. danych'!$G$26</f>
        <v>niska</v>
      </c>
      <c r="H405" s="254"/>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8800000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4" t="str">
        <f>'Ocena na podst. danych'!$G$29</f>
        <v>bardzo 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3</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8800000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5"/>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2016-07-06T09:01:48Z</cp:lastPrinted>
  <dcterms:created xsi:type="dcterms:W3CDTF">2016-02-04T08:56:01Z</dcterms:created>
  <dcterms:modified xsi:type="dcterms:W3CDTF">2016-07-06T09:01:52Z</dcterms:modified>
</cp:coreProperties>
</file>